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ARIE\SITO INTERNET\VIDEO\19-SOVRAPPOSIZIONE FOTO\"/>
    </mc:Choice>
  </mc:AlternateContent>
  <bookViews>
    <workbookView xWindow="0" yWindow="0" windowWidth="25200" windowHeight="11535" tabRatio="737"/>
  </bookViews>
  <sheets>
    <sheet name="ELABORAZIONE" sheetId="7" r:id="rId1"/>
    <sheet name="LONG 80-TRASV 80" sheetId="5" r:id="rId2"/>
    <sheet name="LONG 60-TRASV 80" sheetId="3" r:id="rId3"/>
    <sheet name="LONG 80-TRASV 60" sheetId="2" r:id="rId4"/>
    <sheet name="LONG 60-TRASV 60" sheetId="4" r:id="rId5"/>
    <sheet name="LONG 80-TRASV 80_CON GCP" sheetId="6" r:id="rId6"/>
    <sheet name="RIEPILOGO" sheetId="8" r:id="rId7"/>
  </sheets>
  <calcPr calcId="152511"/>
</workbook>
</file>

<file path=xl/calcChain.xml><?xml version="1.0" encoding="utf-8"?>
<calcChain xmlns="http://schemas.openxmlformats.org/spreadsheetml/2006/main">
  <c r="N15" i="6" l="1"/>
  <c r="M15" i="6"/>
  <c r="L15" i="6"/>
  <c r="N14" i="6"/>
  <c r="M14" i="6"/>
  <c r="L14" i="6"/>
  <c r="N13" i="6"/>
  <c r="M13" i="6"/>
  <c r="L13" i="6"/>
  <c r="N12" i="6"/>
  <c r="M12" i="6"/>
  <c r="L12" i="6"/>
  <c r="N11" i="6"/>
  <c r="M11" i="6"/>
  <c r="L11" i="6"/>
  <c r="N10" i="6"/>
  <c r="M10" i="6"/>
  <c r="L10" i="6"/>
  <c r="N9" i="6"/>
  <c r="M9" i="6"/>
  <c r="L9" i="6"/>
  <c r="N8" i="6"/>
  <c r="M8" i="6"/>
  <c r="L8" i="6"/>
  <c r="N7" i="6"/>
  <c r="M7" i="6"/>
  <c r="L7" i="6"/>
  <c r="N6" i="6"/>
  <c r="M6" i="6"/>
  <c r="L6" i="6"/>
  <c r="N5" i="6"/>
  <c r="M5" i="6"/>
  <c r="L5" i="6"/>
  <c r="N4" i="6"/>
  <c r="M4" i="6"/>
  <c r="L4" i="6"/>
  <c r="N3" i="6"/>
  <c r="M3" i="6"/>
  <c r="L3" i="6"/>
  <c r="N17" i="6" l="1"/>
  <c r="M20" i="6"/>
  <c r="L20" i="6"/>
  <c r="L17" i="6"/>
  <c r="L18" i="6"/>
  <c r="N20" i="6"/>
  <c r="M17" i="6"/>
  <c r="M18" i="6"/>
  <c r="N18" i="6"/>
  <c r="N19" i="6"/>
  <c r="L19" i="6"/>
  <c r="M19" i="6"/>
  <c r="N15" i="5"/>
  <c r="M15" i="5"/>
  <c r="L15" i="5"/>
  <c r="N14" i="5"/>
  <c r="M14" i="5"/>
  <c r="L14" i="5"/>
  <c r="N13" i="5"/>
  <c r="M13" i="5"/>
  <c r="L13" i="5"/>
  <c r="N12" i="5"/>
  <c r="M12" i="5"/>
  <c r="L12" i="5"/>
  <c r="N11" i="5"/>
  <c r="M11" i="5"/>
  <c r="L11" i="5"/>
  <c r="N10" i="5"/>
  <c r="M10" i="5"/>
  <c r="L10" i="5"/>
  <c r="N9" i="5"/>
  <c r="M9" i="5"/>
  <c r="L9" i="5"/>
  <c r="N8" i="5"/>
  <c r="M8" i="5"/>
  <c r="L8" i="5"/>
  <c r="N7" i="5"/>
  <c r="M7" i="5"/>
  <c r="L7" i="5"/>
  <c r="N6" i="5"/>
  <c r="M6" i="5"/>
  <c r="L6" i="5"/>
  <c r="N5" i="5"/>
  <c r="M5" i="5"/>
  <c r="L5" i="5"/>
  <c r="N4" i="5"/>
  <c r="M4" i="5"/>
  <c r="L4" i="5"/>
  <c r="N3" i="5"/>
  <c r="M3" i="5"/>
  <c r="L3" i="5"/>
  <c r="L20" i="3"/>
  <c r="L19" i="3"/>
  <c r="L20" i="4"/>
  <c r="L19" i="4"/>
  <c r="L20" i="2"/>
  <c r="L19" i="2"/>
  <c r="L20" i="5" l="1"/>
  <c r="M20" i="5"/>
  <c r="N20" i="5"/>
  <c r="L18" i="5"/>
  <c r="M18" i="5"/>
  <c r="L17" i="5"/>
  <c r="N18" i="5"/>
  <c r="M17" i="5"/>
  <c r="L19" i="5"/>
  <c r="M19" i="5"/>
  <c r="N17" i="5"/>
  <c r="N19" i="5"/>
  <c r="N15" i="4"/>
  <c r="M15" i="4"/>
  <c r="L15" i="4"/>
  <c r="N14" i="4"/>
  <c r="M14" i="4"/>
  <c r="L14" i="4"/>
  <c r="N13" i="4"/>
  <c r="M13" i="4"/>
  <c r="L13" i="4"/>
  <c r="N12" i="4"/>
  <c r="M12" i="4"/>
  <c r="L12" i="4"/>
  <c r="N11" i="4"/>
  <c r="M11" i="4"/>
  <c r="L11" i="4"/>
  <c r="N10" i="4"/>
  <c r="M10" i="4"/>
  <c r="L10" i="4"/>
  <c r="N9" i="4"/>
  <c r="M9" i="4"/>
  <c r="L9" i="4"/>
  <c r="N8" i="4"/>
  <c r="M8" i="4"/>
  <c r="L8" i="4"/>
  <c r="N7" i="4"/>
  <c r="M7" i="4"/>
  <c r="L7" i="4"/>
  <c r="N6" i="4"/>
  <c r="M6" i="4"/>
  <c r="L6" i="4"/>
  <c r="N5" i="4"/>
  <c r="M5" i="4"/>
  <c r="L5" i="4"/>
  <c r="N4" i="4"/>
  <c r="M4" i="4"/>
  <c r="L4" i="4"/>
  <c r="N3" i="4"/>
  <c r="M3" i="4"/>
  <c r="L3" i="4"/>
  <c r="N15" i="3"/>
  <c r="M15" i="3"/>
  <c r="L15" i="3"/>
  <c r="N14" i="3"/>
  <c r="M14" i="3"/>
  <c r="L14" i="3"/>
  <c r="N13" i="3"/>
  <c r="M13" i="3"/>
  <c r="L13" i="3"/>
  <c r="N12" i="3"/>
  <c r="M12" i="3"/>
  <c r="L12" i="3"/>
  <c r="N11" i="3"/>
  <c r="M11" i="3"/>
  <c r="L11" i="3"/>
  <c r="N10" i="3"/>
  <c r="M10" i="3"/>
  <c r="L10" i="3"/>
  <c r="N9" i="3"/>
  <c r="M9" i="3"/>
  <c r="L9" i="3"/>
  <c r="N8" i="3"/>
  <c r="M8" i="3"/>
  <c r="L8" i="3"/>
  <c r="N7" i="3"/>
  <c r="M7" i="3"/>
  <c r="L7" i="3"/>
  <c r="N6" i="3"/>
  <c r="M6" i="3"/>
  <c r="L6" i="3"/>
  <c r="N5" i="3"/>
  <c r="M5" i="3"/>
  <c r="L5" i="3"/>
  <c r="N4" i="3"/>
  <c r="M4" i="3"/>
  <c r="L4" i="3"/>
  <c r="N3" i="3"/>
  <c r="M3" i="3"/>
  <c r="L3" i="3"/>
  <c r="N15" i="2"/>
  <c r="M15" i="2"/>
  <c r="L15" i="2"/>
  <c r="N14" i="2"/>
  <c r="M14" i="2"/>
  <c r="L14" i="2"/>
  <c r="N13" i="2"/>
  <c r="M13" i="2"/>
  <c r="L13" i="2"/>
  <c r="N12" i="2"/>
  <c r="M12" i="2"/>
  <c r="L12" i="2"/>
  <c r="N11" i="2"/>
  <c r="M11" i="2"/>
  <c r="L11" i="2"/>
  <c r="N10" i="2"/>
  <c r="M10" i="2"/>
  <c r="L10" i="2"/>
  <c r="N9" i="2"/>
  <c r="M9" i="2"/>
  <c r="L9" i="2"/>
  <c r="N8" i="2"/>
  <c r="M8" i="2"/>
  <c r="L8" i="2"/>
  <c r="N7" i="2"/>
  <c r="M7" i="2"/>
  <c r="L7" i="2"/>
  <c r="N6" i="2"/>
  <c r="M6" i="2"/>
  <c r="L6" i="2"/>
  <c r="N5" i="2"/>
  <c r="M5" i="2"/>
  <c r="L5" i="2"/>
  <c r="N4" i="2"/>
  <c r="M4" i="2"/>
  <c r="L4" i="2"/>
  <c r="N3" i="2"/>
  <c r="M3" i="2"/>
  <c r="L3" i="2"/>
  <c r="N20" i="2" l="1"/>
  <c r="N19" i="2"/>
  <c r="M20" i="3"/>
  <c r="M19" i="3"/>
  <c r="N19" i="3"/>
  <c r="N20" i="3"/>
  <c r="M20" i="4"/>
  <c r="M19" i="4"/>
  <c r="M20" i="2"/>
  <c r="M19" i="2"/>
  <c r="N19" i="4"/>
  <c r="N20" i="4"/>
  <c r="M17" i="4"/>
  <c r="M18" i="4"/>
  <c r="M17" i="3"/>
  <c r="M18" i="3"/>
  <c r="N18" i="4"/>
  <c r="N17" i="4"/>
  <c r="L17" i="2"/>
  <c r="L18" i="2"/>
  <c r="L18" i="3"/>
  <c r="L17" i="3"/>
  <c r="N18" i="3"/>
  <c r="N17" i="3"/>
  <c r="N18" i="2"/>
  <c r="N17" i="2"/>
  <c r="M17" i="2"/>
  <c r="M18" i="2"/>
  <c r="L17" i="4"/>
  <c r="L18" i="4"/>
</calcChain>
</file>

<file path=xl/sharedStrings.xml><?xml version="1.0" encoding="utf-8"?>
<sst xmlns="http://schemas.openxmlformats.org/spreadsheetml/2006/main" count="106" uniqueCount="26">
  <si>
    <t>PUNTI DA NUVOLA</t>
  </si>
  <si>
    <t>SCARTI</t>
  </si>
  <si>
    <t>E</t>
  </si>
  <si>
    <t>N</t>
  </si>
  <si>
    <t>Q</t>
  </si>
  <si>
    <t>MEDIA</t>
  </si>
  <si>
    <t>S.Q.M.</t>
  </si>
  <si>
    <t>MAX</t>
  </si>
  <si>
    <t>MIN</t>
  </si>
  <si>
    <t>RILIEVO GNSS</t>
  </si>
  <si>
    <t>TIE POINTS</t>
  </si>
  <si>
    <t>SOVRAPP.
TRASVERSALE</t>
  </si>
  <si>
    <t>SOVRAPP.
LONGITUDINALE</t>
  </si>
  <si>
    <t>TEMPO ALLINEAM.</t>
  </si>
  <si>
    <t>5'47''</t>
  </si>
  <si>
    <t>2'38''</t>
  </si>
  <si>
    <t>1'4''</t>
  </si>
  <si>
    <t>2'11''</t>
  </si>
  <si>
    <t>TEMPO DENSE CLOUD</t>
  </si>
  <si>
    <t>128'53''</t>
  </si>
  <si>
    <t>36'16''</t>
  </si>
  <si>
    <t>12'22''</t>
  </si>
  <si>
    <t>34'30''</t>
  </si>
  <si>
    <t>DENSE CLOUD DOPO RITAGLIO</t>
  </si>
  <si>
    <t>DENSE CLOUD METASHAPE</t>
  </si>
  <si>
    <t>FOTO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</si>
</sst>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4" fontId="0" fillId="0" borderId="10" xfId="42" applyNumberFormat="1" applyFont="1" applyBorder="1" applyAlignment="1">
      <alignment horizontal="center" vertical="center"/>
    </xf>
    <xf numFmtId="0" fontId="0" fillId="0" borderId="10" xfId="42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textRotation="90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SCARTI</a:t>
            </a:r>
            <a:r>
              <a:rPr lang="it-IT" baseline="0"/>
              <a:t> QUOTA [m]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LONG 80-TRASV 80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'LONG 80-TRASV 80'!$K$3:$K$15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80-TRASV 80'!$N$3:$N$15</c:f>
              <c:numCache>
                <c:formatCode>0.00</c:formatCode>
                <c:ptCount val="13"/>
                <c:pt idx="0">
                  <c:v>-8.4038085937095275E-2</c:v>
                </c:pt>
                <c:pt idx="1">
                  <c:v>2.407226562922915E-3</c:v>
                </c:pt>
                <c:pt idx="2">
                  <c:v>2.2160644531027174E-2</c:v>
                </c:pt>
                <c:pt idx="3">
                  <c:v>-3.7719726560681011E-3</c:v>
                </c:pt>
                <c:pt idx="4">
                  <c:v>-3.7133789060135314E-3</c:v>
                </c:pt>
                <c:pt idx="5">
                  <c:v>-3.2810058594009206E-2</c:v>
                </c:pt>
                <c:pt idx="6">
                  <c:v>-3.6059570310271738E-3</c:v>
                </c:pt>
                <c:pt idx="7">
                  <c:v>-1.9543457030977152E-2</c:v>
                </c:pt>
                <c:pt idx="8">
                  <c:v>2.6105957031063554E-2</c:v>
                </c:pt>
                <c:pt idx="9">
                  <c:v>3.2583007812945652E-2</c:v>
                </c:pt>
                <c:pt idx="10">
                  <c:v>1.3913574219031943E-2</c:v>
                </c:pt>
                <c:pt idx="11">
                  <c:v>3.9812011718936446E-2</c:v>
                </c:pt>
                <c:pt idx="12">
                  <c:v>1.6105957031072649E-2</c:v>
                </c:pt>
              </c:numCache>
            </c:numRef>
          </c:yVal>
          <c:smooth val="0"/>
        </c:ser>
        <c:ser>
          <c:idx val="2"/>
          <c:order val="1"/>
          <c:tx>
            <c:v>LONG 60-TRASV 80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'LONG 60-TRASV 80'!$K$3:$K$15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60-TRASV 80'!$N$3:$N$15</c:f>
              <c:numCache>
                <c:formatCode>0.00</c:formatCode>
                <c:ptCount val="13"/>
                <c:pt idx="0">
                  <c:v>-6.1943359375050022E-2</c:v>
                </c:pt>
                <c:pt idx="1">
                  <c:v>-6.4453125003183231E-4</c:v>
                </c:pt>
                <c:pt idx="2">
                  <c:v>3.8500976560271738E-3</c:v>
                </c:pt>
                <c:pt idx="3">
                  <c:v>2.3937988280977152E-2</c:v>
                </c:pt>
                <c:pt idx="4">
                  <c:v>1.8686523437963842E-2</c:v>
                </c:pt>
                <c:pt idx="5">
                  <c:v>-1.5415039062077085E-2</c:v>
                </c:pt>
                <c:pt idx="6">
                  <c:v>-1.8376464843981921E-2</c:v>
                </c:pt>
                <c:pt idx="7">
                  <c:v>-2.1191406249954525E-2</c:v>
                </c:pt>
                <c:pt idx="8">
                  <c:v>1.3105468750040927E-2</c:v>
                </c:pt>
                <c:pt idx="9">
                  <c:v>1.9277343749990905E-2</c:v>
                </c:pt>
                <c:pt idx="10">
                  <c:v>3.4360351563009317E-2</c:v>
                </c:pt>
                <c:pt idx="11">
                  <c:v>3.1083984374959073E-2</c:v>
                </c:pt>
                <c:pt idx="12">
                  <c:v>-4.3408203119952304E-3</c:v>
                </c:pt>
              </c:numCache>
            </c:numRef>
          </c:yVal>
          <c:smooth val="0"/>
        </c:ser>
        <c:ser>
          <c:idx val="3"/>
          <c:order val="2"/>
          <c:tx>
            <c:v>LONG 80-TRASV 60</c:v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'LONG 80-TRASV 60'!$K$3:$K$15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80-TRASV 60'!$N$3:$N$15</c:f>
              <c:numCache>
                <c:formatCode>0.00</c:formatCode>
                <c:ptCount val="13"/>
                <c:pt idx="0">
                  <c:v>-0.15190917968709527</c:v>
                </c:pt>
                <c:pt idx="1">
                  <c:v>2.651367187922915E-3</c:v>
                </c:pt>
                <c:pt idx="2">
                  <c:v>5.6218261718981921E-2</c:v>
                </c:pt>
                <c:pt idx="3">
                  <c:v>-3.4899902344022848E-2</c:v>
                </c:pt>
                <c:pt idx="4">
                  <c:v>-4.8757324218968279E-2</c:v>
                </c:pt>
                <c:pt idx="5">
                  <c:v>-0.10556396484400921</c:v>
                </c:pt>
                <c:pt idx="6">
                  <c:v>1.90380859379502E-2</c:v>
                </c:pt>
                <c:pt idx="7">
                  <c:v>1.4636230469022848E-2</c:v>
                </c:pt>
                <c:pt idx="8">
                  <c:v>7.9755859375040927E-2</c:v>
                </c:pt>
                <c:pt idx="9">
                  <c:v>0.12199951171896828</c:v>
                </c:pt>
                <c:pt idx="10">
                  <c:v>-3.558593749994543E-2</c:v>
                </c:pt>
                <c:pt idx="11">
                  <c:v>3.3952636718936446E-2</c:v>
                </c:pt>
                <c:pt idx="12">
                  <c:v>4.5891113281072649E-2</c:v>
                </c:pt>
              </c:numCache>
            </c:numRef>
          </c:yVal>
          <c:smooth val="0"/>
        </c:ser>
        <c:ser>
          <c:idx val="0"/>
          <c:order val="3"/>
          <c:tx>
            <c:v>LONG 60-TRASV 60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'LONG 60-TRASV 60'!$K$3:$K$15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60-TRASV 60'!$N$3:$N$15</c:f>
              <c:numCache>
                <c:formatCode>0.00</c:formatCode>
                <c:ptCount val="13"/>
                <c:pt idx="0">
                  <c:v>-0.18773681640607265</c:v>
                </c:pt>
                <c:pt idx="1">
                  <c:v>1.4553222655990794E-2</c:v>
                </c:pt>
                <c:pt idx="2">
                  <c:v>6.9340820312959295E-2</c:v>
                </c:pt>
                <c:pt idx="3">
                  <c:v>-5.1989746094022848E-2</c:v>
                </c:pt>
                <c:pt idx="4">
                  <c:v>-6.0231933593968279E-2</c:v>
                </c:pt>
                <c:pt idx="5">
                  <c:v>-0.12680419921900921</c:v>
                </c:pt>
                <c:pt idx="6">
                  <c:v>2.6240234374995453E-2</c:v>
                </c:pt>
                <c:pt idx="7">
                  <c:v>1.4819335938000222E-2</c:v>
                </c:pt>
                <c:pt idx="8">
                  <c:v>9.9226074219018301E-2</c:v>
                </c:pt>
                <c:pt idx="9">
                  <c:v>0.14165283203101353</c:v>
                </c:pt>
                <c:pt idx="10">
                  <c:v>-3.021484374994543E-2</c:v>
                </c:pt>
                <c:pt idx="11">
                  <c:v>3.291503906291382E-2</c:v>
                </c:pt>
                <c:pt idx="12">
                  <c:v>5.0163574219027396E-2</c:v>
                </c:pt>
              </c:numCache>
            </c:numRef>
          </c:yVal>
          <c:smooth val="0"/>
        </c:ser>
        <c:ser>
          <c:idx val="4"/>
          <c:order val="4"/>
          <c:tx>
            <c:v>LONG 80-TRASV 80_CON GCP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'LONG 80-TRASV 80_CON GCP'!$K$3:$K$15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80-TRASV 80_CON GCP'!$N$3:$N$15</c:f>
              <c:numCache>
                <c:formatCode>0.00</c:formatCode>
                <c:ptCount val="13"/>
                <c:pt idx="0">
                  <c:v>-3.5026855469027396E-2</c:v>
                </c:pt>
                <c:pt idx="1">
                  <c:v>-1.987304687077085E-3</c:v>
                </c:pt>
                <c:pt idx="2">
                  <c:v>4.8828129592948244E-6</c:v>
                </c:pt>
                <c:pt idx="3">
                  <c:v>2.9003906249954525E-2</c:v>
                </c:pt>
                <c:pt idx="4">
                  <c:v>1.1972656250009095E-2</c:v>
                </c:pt>
                <c:pt idx="5">
                  <c:v>-1.7978515625031832E-2</c:v>
                </c:pt>
                <c:pt idx="6">
                  <c:v>-1.00146484370498E-2</c:v>
                </c:pt>
                <c:pt idx="7">
                  <c:v>-2.3999023436999778E-2</c:v>
                </c:pt>
                <c:pt idx="8">
                  <c:v>7.9785156250409273E-3</c:v>
                </c:pt>
                <c:pt idx="9">
                  <c:v>7.9858398439682787E-3</c:v>
                </c:pt>
                <c:pt idx="10">
                  <c:v>2.300781250005457E-2</c:v>
                </c:pt>
                <c:pt idx="11">
                  <c:v>4.2009277343936446E-2</c:v>
                </c:pt>
                <c:pt idx="12">
                  <c:v>-1.0017089843927351E-2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964224"/>
        <c:axId val="474964616"/>
      </c:scatterChart>
      <c:valAx>
        <c:axId val="474964224"/>
        <c:scaling>
          <c:orientation val="minMax"/>
          <c:max val="13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4964616"/>
        <c:crosses val="autoZero"/>
        <c:crossBetween val="midCat"/>
        <c:majorUnit val="1"/>
      </c:valAx>
      <c:valAx>
        <c:axId val="474964616"/>
        <c:scaling>
          <c:orientation val="minMax"/>
          <c:max val="0.15000000000000002"/>
          <c:min val="-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4964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SCARTI</a:t>
            </a:r>
            <a:r>
              <a:rPr lang="it-IT" baseline="0"/>
              <a:t> EST [m]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LONG 80-TRASV 80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'LONG 80-TRASV 80'!$K$3:$K$15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80-TRASV 80'!$L$3:$L$15</c:f>
              <c:numCache>
                <c:formatCode>0.00</c:formatCode>
                <c:ptCount val="13"/>
                <c:pt idx="0">
                  <c:v>-3.8818360771983862E-3</c:v>
                </c:pt>
                <c:pt idx="1">
                  <c:v>-1.7024620901793242E-3</c:v>
                </c:pt>
                <c:pt idx="2">
                  <c:v>3.6614990094676614E-3</c:v>
                </c:pt>
                <c:pt idx="3">
                  <c:v>-1.2511902023106813E-2</c:v>
                </c:pt>
                <c:pt idx="4">
                  <c:v>1.4721984043717384E-2</c:v>
                </c:pt>
                <c:pt idx="5">
                  <c:v>1.5693053952418268E-2</c:v>
                </c:pt>
                <c:pt idx="6">
                  <c:v>2.363967802375555E-2</c:v>
                </c:pt>
                <c:pt idx="7">
                  <c:v>-1.6877442016266286E-2</c:v>
                </c:pt>
                <c:pt idx="8">
                  <c:v>2.9923706082627177E-2</c:v>
                </c:pt>
                <c:pt idx="9">
                  <c:v>3.3825230784714222E-3</c:v>
                </c:pt>
                <c:pt idx="10">
                  <c:v>1.5858153929002583E-2</c:v>
                </c:pt>
                <c:pt idx="11">
                  <c:v>-1.3402709970250726E-2</c:v>
                </c:pt>
                <c:pt idx="12">
                  <c:v>6.3021848909556866E-3</c:v>
                </c:pt>
              </c:numCache>
            </c:numRef>
          </c:yVal>
          <c:smooth val="0"/>
        </c:ser>
        <c:ser>
          <c:idx val="2"/>
          <c:order val="1"/>
          <c:tx>
            <c:v>LONG 60-TRASV 80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'LONG 60-TRASV 80'!$K$3:$K$15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60-TRASV 80'!$L$3:$L$15</c:f>
              <c:numCache>
                <c:formatCode>0.00</c:formatCode>
                <c:ptCount val="13"/>
                <c:pt idx="0">
                  <c:v>-2.408828807529062E-2</c:v>
                </c:pt>
                <c:pt idx="1">
                  <c:v>3.9785759290680289E-3</c:v>
                </c:pt>
                <c:pt idx="2">
                  <c:v>8.1573403440415859E-4</c:v>
                </c:pt>
                <c:pt idx="3">
                  <c:v>1.7654723953455687E-2</c:v>
                </c:pt>
                <c:pt idx="4">
                  <c:v>1.3989562052302063E-2</c:v>
                </c:pt>
                <c:pt idx="5">
                  <c:v>1.9355162978172302E-2</c:v>
                </c:pt>
                <c:pt idx="6">
                  <c:v>2.8312682989053428E-2</c:v>
                </c:pt>
                <c:pt idx="7">
                  <c:v>1.5021056984551251E-2</c:v>
                </c:pt>
                <c:pt idx="8">
                  <c:v>6.8295280216261744E-3</c:v>
                </c:pt>
                <c:pt idx="9">
                  <c:v>7.6699820347130299E-3</c:v>
                </c:pt>
                <c:pt idx="10">
                  <c:v>-1.5841979999095201E-2</c:v>
                </c:pt>
                <c:pt idx="11">
                  <c:v>-3.41546640265733E-2</c:v>
                </c:pt>
                <c:pt idx="12">
                  <c:v>9.2346093151718378E-4</c:v>
                </c:pt>
              </c:numCache>
            </c:numRef>
          </c:yVal>
          <c:smooth val="0"/>
        </c:ser>
        <c:ser>
          <c:idx val="3"/>
          <c:order val="2"/>
          <c:tx>
            <c:v>LONG 80-TRASV 60</c:v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'LONG 80-TRASV 60'!$K$3:$K$15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80-TRASV 60'!$L$3:$L$15</c:f>
              <c:numCache>
                <c:formatCode>0.00</c:formatCode>
                <c:ptCount val="13"/>
                <c:pt idx="0">
                  <c:v>-2.4340057978406549E-2</c:v>
                </c:pt>
                <c:pt idx="1">
                  <c:v>5.2603139774873853E-3</c:v>
                </c:pt>
                <c:pt idx="2">
                  <c:v>-6.5542609663680196E-3</c:v>
                </c:pt>
                <c:pt idx="3">
                  <c:v>-1.8584900069981813E-2</c:v>
                </c:pt>
                <c:pt idx="4">
                  <c:v>-1.37890629703179E-2</c:v>
                </c:pt>
                <c:pt idx="5">
                  <c:v>9.5590199343860149E-3</c:v>
                </c:pt>
                <c:pt idx="6">
                  <c:v>8.4228509804233909E-3</c:v>
                </c:pt>
                <c:pt idx="7">
                  <c:v>3.5922239767387509E-3</c:v>
                </c:pt>
                <c:pt idx="8">
                  <c:v>7.5695799896493554E-3</c:v>
                </c:pt>
                <c:pt idx="9">
                  <c:v>7.639465038664639E-3</c:v>
                </c:pt>
                <c:pt idx="10">
                  <c:v>-1.6772767063230276E-2</c:v>
                </c:pt>
                <c:pt idx="11">
                  <c:v>-2.0246276981197298E-2</c:v>
                </c:pt>
                <c:pt idx="12">
                  <c:v>-2.1346741006709635E-2</c:v>
                </c:pt>
              </c:numCache>
            </c:numRef>
          </c:yVal>
          <c:smooth val="0"/>
        </c:ser>
        <c:ser>
          <c:idx val="0"/>
          <c:order val="3"/>
          <c:tx>
            <c:v>LONG 60-TRASV 60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'LONG 60-TRASV 60'!$K$3:$K$15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60-TRASV 60'!$L$3:$L$15</c:f>
              <c:numCache>
                <c:formatCode>0.00</c:formatCode>
                <c:ptCount val="13"/>
                <c:pt idx="0">
                  <c:v>-0.10716095007956028</c:v>
                </c:pt>
                <c:pt idx="1">
                  <c:v>3.7837828975170851E-2</c:v>
                </c:pt>
                <c:pt idx="2">
                  <c:v>8.789001393597573E-2</c:v>
                </c:pt>
                <c:pt idx="3">
                  <c:v>-5.6861573015339673E-2</c:v>
                </c:pt>
                <c:pt idx="4">
                  <c:v>-6.89801030093804E-2</c:v>
                </c:pt>
                <c:pt idx="5">
                  <c:v>-2.6856080046854913E-2</c:v>
                </c:pt>
                <c:pt idx="6">
                  <c:v>4.3930053012445569E-2</c:v>
                </c:pt>
                <c:pt idx="7">
                  <c:v>3.3709709532558918E-3</c:v>
                </c:pt>
                <c:pt idx="8">
                  <c:v>2.7573851984925568E-2</c:v>
                </c:pt>
                <c:pt idx="9">
                  <c:v>3.6181030096486211E-2</c:v>
                </c:pt>
                <c:pt idx="10">
                  <c:v>-6.7531128064729273E-2</c:v>
                </c:pt>
                <c:pt idx="11">
                  <c:v>-2.9660950065590441E-2</c:v>
                </c:pt>
                <c:pt idx="12">
                  <c:v>5.0751036964356899E-2</c:v>
                </c:pt>
              </c:numCache>
            </c:numRef>
          </c:yVal>
          <c:smooth val="0"/>
        </c:ser>
        <c:ser>
          <c:idx val="4"/>
          <c:order val="4"/>
          <c:tx>
            <c:v>LONG 80-TRASV 80_CON GCP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'LONG 80-TRASV 80_CON GCP'!$K$3:$K$15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80-TRASV 80_CON GCP'!$L$3:$L$15</c:f>
              <c:numCache>
                <c:formatCode>0.00</c:formatCode>
                <c:ptCount val="13"/>
                <c:pt idx="0">
                  <c:v>-1.2998963007703424E-2</c:v>
                </c:pt>
                <c:pt idx="1">
                  <c:v>6.9998159306123853E-3</c:v>
                </c:pt>
                <c:pt idx="2">
                  <c:v>8.9982600184157491E-3</c:v>
                </c:pt>
                <c:pt idx="3">
                  <c:v>2.2003478952683508E-2</c:v>
                </c:pt>
                <c:pt idx="4">
                  <c:v>6.0015859780833125E-3</c:v>
                </c:pt>
                <c:pt idx="5">
                  <c:v>1.9999846932478249E-2</c:v>
                </c:pt>
                <c:pt idx="6">
                  <c:v>2.1999359014444053E-2</c:v>
                </c:pt>
                <c:pt idx="7">
                  <c:v>-5.9979250654578209E-3</c:v>
                </c:pt>
                <c:pt idx="8">
                  <c:v>1.3001708080992103E-2</c:v>
                </c:pt>
                <c:pt idx="9">
                  <c:v>1.1000001104548573E-2</c:v>
                </c:pt>
                <c:pt idx="10">
                  <c:v>2.8000334976240993E-2</c:v>
                </c:pt>
                <c:pt idx="11">
                  <c:v>-1.6790581867098808E-6</c:v>
                </c:pt>
                <c:pt idx="12">
                  <c:v>1.900131197180599E-2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965400"/>
        <c:axId val="474965792"/>
      </c:scatterChart>
      <c:valAx>
        <c:axId val="474965400"/>
        <c:scaling>
          <c:orientation val="minMax"/>
          <c:max val="13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4965792"/>
        <c:crosses val="autoZero"/>
        <c:crossBetween val="midCat"/>
        <c:majorUnit val="1"/>
      </c:valAx>
      <c:valAx>
        <c:axId val="47496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4965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SCARTI</a:t>
            </a:r>
            <a:r>
              <a:rPr lang="it-IT" baseline="0"/>
              <a:t> NORD [m]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LONG 80-TRASV 80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'LONG 80-TRASV 80'!$K$3:$K$15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80-TRASV 80'!$M$3:$M$15</c:f>
              <c:numCache>
                <c:formatCode>0.00</c:formatCode>
                <c:ptCount val="13"/>
                <c:pt idx="0">
                  <c:v>-4.9470607191324234E-3</c:v>
                </c:pt>
                <c:pt idx="1">
                  <c:v>1.6737969592213631E-2</c:v>
                </c:pt>
                <c:pt idx="2">
                  <c:v>4.3719401583075523E-3</c:v>
                </c:pt>
                <c:pt idx="3">
                  <c:v>-3.8793999701738358E-3</c:v>
                </c:pt>
                <c:pt idx="4">
                  <c:v>-3.9605796337127686E-3</c:v>
                </c:pt>
                <c:pt idx="5">
                  <c:v>-6.6735893487930298E-3</c:v>
                </c:pt>
                <c:pt idx="6">
                  <c:v>-2.9339604079723358E-3</c:v>
                </c:pt>
                <c:pt idx="7">
                  <c:v>-2.9807129874825478E-2</c:v>
                </c:pt>
                <c:pt idx="8">
                  <c:v>7.2241201996803284E-3</c:v>
                </c:pt>
                <c:pt idx="9">
                  <c:v>1.5673795714974403E-3</c:v>
                </c:pt>
                <c:pt idx="10">
                  <c:v>-2.0436099730432034E-2</c:v>
                </c:pt>
                <c:pt idx="11">
                  <c:v>-1.8162240274250507E-2</c:v>
                </c:pt>
                <c:pt idx="12">
                  <c:v>3.5027460195124149E-2</c:v>
                </c:pt>
              </c:numCache>
            </c:numRef>
          </c:yVal>
          <c:smooth val="0"/>
        </c:ser>
        <c:ser>
          <c:idx val="2"/>
          <c:order val="1"/>
          <c:tx>
            <c:v>LONG 60-TRASV 80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'LONG 60-TRASV 80'!$K$3:$K$15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60-TRASV 80'!$M$3:$M$15</c:f>
              <c:numCache>
                <c:formatCode>0.00</c:formatCode>
                <c:ptCount val="13"/>
                <c:pt idx="0">
                  <c:v>1.0330809280276299E-2</c:v>
                </c:pt>
                <c:pt idx="1">
                  <c:v>1.1862790212035179E-2</c:v>
                </c:pt>
                <c:pt idx="2">
                  <c:v>1.3964800164103508E-3</c:v>
                </c:pt>
                <c:pt idx="3">
                  <c:v>-2.4631350301206112E-2</c:v>
                </c:pt>
                <c:pt idx="4">
                  <c:v>-1.2001959607005119E-2</c:v>
                </c:pt>
                <c:pt idx="5">
                  <c:v>1.6123040579259396E-2</c:v>
                </c:pt>
                <c:pt idx="6">
                  <c:v>-1.5766610391438007E-2</c:v>
                </c:pt>
                <c:pt idx="7">
                  <c:v>-1.94311598315835E-2</c:v>
                </c:pt>
                <c:pt idx="8">
                  <c:v>2.4130850099027157E-2</c:v>
                </c:pt>
                <c:pt idx="9">
                  <c:v>2.415038924664259E-2</c:v>
                </c:pt>
                <c:pt idx="10">
                  <c:v>-3.7731939926743507E-2</c:v>
                </c:pt>
                <c:pt idx="11">
                  <c:v>-1.0426030494272709E-2</c:v>
                </c:pt>
                <c:pt idx="12">
                  <c:v>4.2885740287601948E-2</c:v>
                </c:pt>
              </c:numCache>
            </c:numRef>
          </c:yVal>
          <c:smooth val="0"/>
        </c:ser>
        <c:ser>
          <c:idx val="3"/>
          <c:order val="2"/>
          <c:tx>
            <c:v>LONG 80-TRASV 60</c:v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'LONG 80-TRASV 60'!$K$3:$K$15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80-TRASV 60'!$M$3:$M$15</c:f>
              <c:numCache>
                <c:formatCode>0.00</c:formatCode>
                <c:ptCount val="13"/>
                <c:pt idx="0">
                  <c:v>2.7929600328207016E-3</c:v>
                </c:pt>
                <c:pt idx="1">
                  <c:v>1.1038810014724731E-2</c:v>
                </c:pt>
                <c:pt idx="2">
                  <c:v>1.4183340594172478E-2</c:v>
                </c:pt>
                <c:pt idx="3">
                  <c:v>-5.6494195014238358E-3</c:v>
                </c:pt>
                <c:pt idx="4">
                  <c:v>1.3144530355930328E-2</c:v>
                </c:pt>
                <c:pt idx="5">
                  <c:v>2.3901304230093956E-3</c:v>
                </c:pt>
                <c:pt idx="6">
                  <c:v>5.4736295714974403E-3</c:v>
                </c:pt>
                <c:pt idx="7">
                  <c:v>-1.0886239819228649E-2</c:v>
                </c:pt>
                <c:pt idx="8">
                  <c:v>9.2993099242448807E-3</c:v>
                </c:pt>
                <c:pt idx="9">
                  <c:v>6.999509409070015E-3</c:v>
                </c:pt>
                <c:pt idx="10">
                  <c:v>-3.010253980755806E-2</c:v>
                </c:pt>
                <c:pt idx="11">
                  <c:v>-3.4290780313313007E-2</c:v>
                </c:pt>
                <c:pt idx="12">
                  <c:v>1.2429189868271351E-2</c:v>
                </c:pt>
              </c:numCache>
            </c:numRef>
          </c:yVal>
          <c:smooth val="0"/>
        </c:ser>
        <c:ser>
          <c:idx val="0"/>
          <c:order val="3"/>
          <c:tx>
            <c:v>LONG 60-TRASV 60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'LONG 60-TRASV 60'!$K$3:$K$15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60-TRASV 60'!$M$3:$M$15</c:f>
              <c:numCache>
                <c:formatCode>0.00</c:formatCode>
                <c:ptCount val="13"/>
                <c:pt idx="0">
                  <c:v>7.5424799695611E-2</c:v>
                </c:pt>
                <c:pt idx="1">
                  <c:v>6.2033689580857754E-2</c:v>
                </c:pt>
                <c:pt idx="2">
                  <c:v>-3.1379399821162224E-2</c:v>
                </c:pt>
                <c:pt idx="3">
                  <c:v>-9.6835940144956112E-2</c:v>
                </c:pt>
                <c:pt idx="4">
                  <c:v>-1.0292969644069672E-2</c:v>
                </c:pt>
                <c:pt idx="5">
                  <c:v>9.6750480122864246E-2</c:v>
                </c:pt>
                <c:pt idx="6">
                  <c:v>1.8840329721570015E-2</c:v>
                </c:pt>
                <c:pt idx="7">
                  <c:v>-6.4719240181148052E-2</c:v>
                </c:pt>
                <c:pt idx="8">
                  <c:v>-1.6870200634002686E-3</c:v>
                </c:pt>
                <c:pt idx="9">
                  <c:v>-1.796387042850256E-2</c:v>
                </c:pt>
                <c:pt idx="10">
                  <c:v>-4.8046879470348358E-2</c:v>
                </c:pt>
                <c:pt idx="11">
                  <c:v>-1.4843801036477089E-3</c:v>
                </c:pt>
                <c:pt idx="12">
                  <c:v>-4.1525879874825478E-2</c:v>
                </c:pt>
              </c:numCache>
            </c:numRef>
          </c:yVal>
          <c:smooth val="0"/>
        </c:ser>
        <c:ser>
          <c:idx val="4"/>
          <c:order val="4"/>
          <c:tx>
            <c:v>LONG 80-TRASV 80_CON GCP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'LONG 80-TRASV 80_CON GCP'!$K$3:$K$15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xVal>
          <c:yVal>
            <c:numRef>
              <c:f>'LONG 80-TRASV 80_CON GCP'!$M$3:$M$15</c:f>
              <c:numCache>
                <c:formatCode>0.00</c:formatCode>
                <c:ptCount val="13"/>
                <c:pt idx="0">
                  <c:v>1.5999449416995049E-2</c:v>
                </c:pt>
                <c:pt idx="1">
                  <c:v>1.2999569997191429E-2</c:v>
                </c:pt>
                <c:pt idx="2">
                  <c:v>3.998100757598877E-3</c:v>
                </c:pt>
                <c:pt idx="3">
                  <c:v>-1.9992680288851261E-2</c:v>
                </c:pt>
                <c:pt idx="4">
                  <c:v>-1.4000860042870045E-2</c:v>
                </c:pt>
                <c:pt idx="5">
                  <c:v>-9.9731981754302979E-4</c:v>
                </c:pt>
                <c:pt idx="6">
                  <c:v>-9.9610071629285812E-4</c:v>
                </c:pt>
                <c:pt idx="7">
                  <c:v>-2.6999520137906075E-2</c:v>
                </c:pt>
                <c:pt idx="8">
                  <c:v>2.5000610388815403E-2</c:v>
                </c:pt>
                <c:pt idx="9">
                  <c:v>5.992429330945015E-3</c:v>
                </c:pt>
                <c:pt idx="10">
                  <c:v>-1.9001780077815056E-2</c:v>
                </c:pt>
                <c:pt idx="11">
                  <c:v>-1.7002570442855358E-2</c:v>
                </c:pt>
                <c:pt idx="12">
                  <c:v>3.4005120396614075E-2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966576"/>
        <c:axId val="474966968"/>
      </c:scatterChart>
      <c:valAx>
        <c:axId val="474966576"/>
        <c:scaling>
          <c:orientation val="minMax"/>
          <c:max val="13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4966968"/>
        <c:crosses val="autoZero"/>
        <c:crossBetween val="midCat"/>
        <c:majorUnit val="1"/>
      </c:valAx>
      <c:valAx>
        <c:axId val="474966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4966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19050</xdr:rowOff>
    </xdr:from>
    <xdr:to>
      <xdr:col>14</xdr:col>
      <xdr:colOff>586105</xdr:colOff>
      <xdr:row>48</xdr:row>
      <xdr:rowOff>113665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00550"/>
          <a:ext cx="9777730" cy="4857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14</xdr:col>
      <xdr:colOff>586105</xdr:colOff>
      <xdr:row>49</xdr:row>
      <xdr:rowOff>19685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81500"/>
          <a:ext cx="9777730" cy="49726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14</xdr:col>
      <xdr:colOff>586105</xdr:colOff>
      <xdr:row>49</xdr:row>
      <xdr:rowOff>100965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81500"/>
          <a:ext cx="9777730" cy="50539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14</xdr:col>
      <xdr:colOff>586105</xdr:colOff>
      <xdr:row>49</xdr:row>
      <xdr:rowOff>81280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81500"/>
          <a:ext cx="9777730" cy="50342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23</xdr:row>
      <xdr:rowOff>0</xdr:rowOff>
    </xdr:from>
    <xdr:to>
      <xdr:col>15</xdr:col>
      <xdr:colOff>66676</xdr:colOff>
      <xdr:row>49</xdr:row>
      <xdr:rowOff>73836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4381500"/>
          <a:ext cx="10039350" cy="50268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48000</xdr:colOff>
      <xdr:row>35</xdr:row>
      <xdr:rowOff>38100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20</xdr:col>
      <xdr:colOff>48000</xdr:colOff>
      <xdr:row>72</xdr:row>
      <xdr:rowOff>38100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75</xdr:row>
      <xdr:rowOff>0</xdr:rowOff>
    </xdr:from>
    <xdr:to>
      <xdr:col>20</xdr:col>
      <xdr:colOff>48000</xdr:colOff>
      <xdr:row>110</xdr:row>
      <xdr:rowOff>38100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sqref="A1:B2"/>
    </sheetView>
  </sheetViews>
  <sheetFormatPr defaultColWidth="11.28515625" defaultRowHeight="44.25" customHeight="1" x14ac:dyDescent="0.25"/>
  <cols>
    <col min="1" max="1" width="11.28515625" style="7"/>
    <col min="2" max="2" width="3" style="7" bestFit="1" customWidth="1"/>
    <col min="3" max="6" width="11.28515625" style="7"/>
    <col min="7" max="7" width="3" style="7" bestFit="1" customWidth="1"/>
    <col min="8" max="11" width="11.28515625" style="7"/>
    <col min="12" max="12" width="3" style="7" bestFit="1" customWidth="1"/>
    <col min="13" max="14" width="11.5703125" style="7" bestFit="1" customWidth="1"/>
    <col min="15" max="16" width="11.28515625" style="7"/>
    <col min="17" max="17" width="3" style="7" bestFit="1" customWidth="1"/>
    <col min="18" max="21" width="11.28515625" style="7"/>
    <col min="22" max="22" width="3" style="7" bestFit="1" customWidth="1"/>
    <col min="23" max="16384" width="11.28515625" style="7"/>
  </cols>
  <sheetData>
    <row r="1" spans="1:24" ht="44.25" customHeight="1" x14ac:dyDescent="0.25">
      <c r="A1" s="13" t="s">
        <v>25</v>
      </c>
      <c r="B1" s="13"/>
      <c r="C1" s="11" t="s">
        <v>11</v>
      </c>
      <c r="D1" s="11"/>
      <c r="F1" s="13" t="s">
        <v>10</v>
      </c>
      <c r="G1" s="13"/>
      <c r="H1" s="11" t="s">
        <v>11</v>
      </c>
      <c r="I1" s="11"/>
      <c r="K1" s="13" t="s">
        <v>24</v>
      </c>
      <c r="L1" s="13"/>
      <c r="M1" s="11" t="s">
        <v>11</v>
      </c>
      <c r="N1" s="11"/>
      <c r="P1" s="13" t="s">
        <v>13</v>
      </c>
      <c r="Q1" s="13"/>
      <c r="R1" s="11" t="s">
        <v>11</v>
      </c>
      <c r="S1" s="11"/>
      <c r="U1" s="13" t="s">
        <v>18</v>
      </c>
      <c r="V1" s="13"/>
      <c r="W1" s="11" t="s">
        <v>11</v>
      </c>
      <c r="X1" s="11"/>
    </row>
    <row r="2" spans="1:24" ht="15" x14ac:dyDescent="0.25">
      <c r="A2" s="13"/>
      <c r="B2" s="13"/>
      <c r="C2" s="8">
        <v>60</v>
      </c>
      <c r="D2" s="8">
        <v>80</v>
      </c>
      <c r="F2" s="13"/>
      <c r="G2" s="13"/>
      <c r="H2" s="8">
        <v>60</v>
      </c>
      <c r="I2" s="8">
        <v>80</v>
      </c>
      <c r="K2" s="13"/>
      <c r="L2" s="13"/>
      <c r="M2" s="8">
        <v>60</v>
      </c>
      <c r="N2" s="8">
        <v>80</v>
      </c>
      <c r="P2" s="13"/>
      <c r="Q2" s="13"/>
      <c r="R2" s="8">
        <v>60</v>
      </c>
      <c r="S2" s="8">
        <v>80</v>
      </c>
      <c r="U2" s="13"/>
      <c r="V2" s="13"/>
      <c r="W2" s="8">
        <v>60</v>
      </c>
      <c r="X2" s="8">
        <v>80</v>
      </c>
    </row>
    <row r="3" spans="1:24" ht="44.25" customHeight="1" x14ac:dyDescent="0.25">
      <c r="A3" s="12" t="s">
        <v>12</v>
      </c>
      <c r="B3" s="8">
        <v>60</v>
      </c>
      <c r="C3" s="10">
        <v>44</v>
      </c>
      <c r="D3" s="10">
        <v>79</v>
      </c>
      <c r="F3" s="12" t="s">
        <v>12</v>
      </c>
      <c r="G3" s="8">
        <v>60</v>
      </c>
      <c r="H3" s="9">
        <v>68270</v>
      </c>
      <c r="I3" s="9">
        <v>94698</v>
      </c>
      <c r="K3" s="12" t="s">
        <v>12</v>
      </c>
      <c r="L3" s="8">
        <v>60</v>
      </c>
      <c r="M3" s="9">
        <v>47755801</v>
      </c>
      <c r="N3" s="9">
        <v>53312022</v>
      </c>
      <c r="P3" s="12" t="s">
        <v>12</v>
      </c>
      <c r="Q3" s="8">
        <v>60</v>
      </c>
      <c r="R3" s="9" t="s">
        <v>16</v>
      </c>
      <c r="S3" s="9" t="s">
        <v>17</v>
      </c>
      <c r="U3" s="12" t="s">
        <v>12</v>
      </c>
      <c r="V3" s="8">
        <v>60</v>
      </c>
      <c r="W3" s="9" t="s">
        <v>21</v>
      </c>
      <c r="X3" s="9" t="s">
        <v>22</v>
      </c>
    </row>
    <row r="4" spans="1:24" ht="44.25" customHeight="1" x14ac:dyDescent="0.25">
      <c r="A4" s="12"/>
      <c r="B4" s="8">
        <v>80</v>
      </c>
      <c r="C4" s="10">
        <v>88</v>
      </c>
      <c r="D4" s="10">
        <v>156</v>
      </c>
      <c r="F4" s="12"/>
      <c r="G4" s="8">
        <v>80</v>
      </c>
      <c r="H4" s="9">
        <v>101056</v>
      </c>
      <c r="I4" s="9">
        <v>112778</v>
      </c>
      <c r="K4" s="12"/>
      <c r="L4" s="8">
        <v>80</v>
      </c>
      <c r="M4" s="9">
        <v>60539659</v>
      </c>
      <c r="N4" s="9">
        <v>62362491</v>
      </c>
      <c r="P4" s="12"/>
      <c r="Q4" s="8">
        <v>80</v>
      </c>
      <c r="R4" s="9" t="s">
        <v>15</v>
      </c>
      <c r="S4" s="9" t="s">
        <v>14</v>
      </c>
      <c r="U4" s="12"/>
      <c r="V4" s="8">
        <v>80</v>
      </c>
      <c r="W4" s="9" t="s">
        <v>20</v>
      </c>
      <c r="X4" s="9" t="s">
        <v>19</v>
      </c>
    </row>
    <row r="6" spans="1:24" ht="44.25" customHeight="1" x14ac:dyDescent="0.25">
      <c r="K6" s="13" t="s">
        <v>23</v>
      </c>
      <c r="L6" s="13"/>
      <c r="M6" s="11" t="s">
        <v>11</v>
      </c>
      <c r="N6" s="11"/>
    </row>
    <row r="7" spans="1:24" ht="15" x14ac:dyDescent="0.25">
      <c r="K7" s="13"/>
      <c r="L7" s="13"/>
      <c r="M7" s="8">
        <v>60</v>
      </c>
      <c r="N7" s="8">
        <v>80</v>
      </c>
    </row>
    <row r="8" spans="1:24" ht="44.25" customHeight="1" x14ac:dyDescent="0.25">
      <c r="K8" s="12" t="s">
        <v>12</v>
      </c>
      <c r="L8" s="8">
        <v>60</v>
      </c>
      <c r="M8" s="9">
        <v>33477632</v>
      </c>
      <c r="N8" s="9">
        <v>35795241</v>
      </c>
    </row>
    <row r="9" spans="1:24" ht="44.25" customHeight="1" x14ac:dyDescent="0.25">
      <c r="K9" s="12"/>
      <c r="L9" s="8">
        <v>80</v>
      </c>
      <c r="M9" s="9">
        <v>39329428</v>
      </c>
      <c r="N9" s="9">
        <v>39694782</v>
      </c>
    </row>
  </sheetData>
  <mergeCells count="18">
    <mergeCell ref="W1:X1"/>
    <mergeCell ref="U3:U4"/>
    <mergeCell ref="K6:L7"/>
    <mergeCell ref="M6:N6"/>
    <mergeCell ref="K8:K9"/>
    <mergeCell ref="M1:N1"/>
    <mergeCell ref="K3:K4"/>
    <mergeCell ref="P1:Q2"/>
    <mergeCell ref="R1:S1"/>
    <mergeCell ref="P3:P4"/>
    <mergeCell ref="U1:V2"/>
    <mergeCell ref="H1:I1"/>
    <mergeCell ref="F3:F4"/>
    <mergeCell ref="F1:G2"/>
    <mergeCell ref="K1:L2"/>
    <mergeCell ref="A1:B2"/>
    <mergeCell ref="C1:D1"/>
    <mergeCell ref="A3:A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sqref="A1:D1"/>
    </sheetView>
  </sheetViews>
  <sheetFormatPr defaultColWidth="11.42578125" defaultRowHeight="15" x14ac:dyDescent="0.25"/>
  <cols>
    <col min="1" max="1" width="3" style="1" bestFit="1" customWidth="1"/>
    <col min="2" max="4" width="11.7109375" style="2" customWidth="1"/>
    <col min="5" max="5" width="11.7109375" style="1" customWidth="1"/>
    <col min="6" max="6" width="3" style="1" bestFit="1" customWidth="1"/>
    <col min="7" max="10" width="11.7109375" style="1" customWidth="1"/>
    <col min="11" max="11" width="3" style="1" bestFit="1" customWidth="1"/>
    <col min="12" max="15" width="11.7109375" style="1" customWidth="1"/>
    <col min="16" max="16384" width="11.42578125" style="1"/>
  </cols>
  <sheetData>
    <row r="1" spans="1:14" s="4" customFormat="1" x14ac:dyDescent="0.25">
      <c r="A1" s="14" t="s">
        <v>9</v>
      </c>
      <c r="B1" s="14"/>
      <c r="C1" s="14"/>
      <c r="D1" s="14"/>
      <c r="F1" s="14" t="s">
        <v>0</v>
      </c>
      <c r="G1" s="14"/>
      <c r="H1" s="14"/>
      <c r="I1" s="14"/>
      <c r="K1" s="6"/>
      <c r="L1" s="14" t="s">
        <v>1</v>
      </c>
      <c r="M1" s="14"/>
      <c r="N1" s="14"/>
    </row>
    <row r="2" spans="1:14" s="4" customFormat="1" x14ac:dyDescent="0.25">
      <c r="B2" s="3" t="s">
        <v>2</v>
      </c>
      <c r="C2" s="3" t="s">
        <v>3</v>
      </c>
      <c r="D2" s="3" t="s">
        <v>4</v>
      </c>
      <c r="G2" s="4" t="s">
        <v>2</v>
      </c>
      <c r="H2" s="4" t="s">
        <v>3</v>
      </c>
      <c r="I2" s="4" t="s">
        <v>4</v>
      </c>
      <c r="K2" s="6"/>
      <c r="L2" s="4" t="s">
        <v>2</v>
      </c>
      <c r="M2" s="4" t="s">
        <v>3</v>
      </c>
      <c r="N2" s="4" t="s">
        <v>4</v>
      </c>
    </row>
    <row r="3" spans="1:14" x14ac:dyDescent="0.25">
      <c r="A3" s="1">
        <v>1</v>
      </c>
      <c r="B3" s="2">
        <v>637449.15</v>
      </c>
      <c r="C3" s="2">
        <v>5080359.3600000003</v>
      </c>
      <c r="D3" s="2">
        <v>772.07</v>
      </c>
      <c r="F3" s="1">
        <v>1</v>
      </c>
      <c r="G3" s="2">
        <v>637449.14611816395</v>
      </c>
      <c r="H3" s="2">
        <v>5080359.3550529396</v>
      </c>
      <c r="I3" s="2">
        <v>771.98596191406295</v>
      </c>
      <c r="K3" s="1">
        <v>1</v>
      </c>
      <c r="L3" s="2">
        <f>G3-B3</f>
        <v>-3.8818360771983862E-3</v>
      </c>
      <c r="M3" s="2">
        <f>H3-C3</f>
        <v>-4.9470607191324234E-3</v>
      </c>
      <c r="N3" s="2">
        <f>I3-D3</f>
        <v>-8.4038085937095275E-2</v>
      </c>
    </row>
    <row r="4" spans="1:14" x14ac:dyDescent="0.25">
      <c r="A4" s="1">
        <v>2</v>
      </c>
      <c r="B4" s="2">
        <v>637408.91</v>
      </c>
      <c r="C4" s="2">
        <v>5080377.46</v>
      </c>
      <c r="D4" s="2">
        <v>772.09</v>
      </c>
      <c r="F4" s="1">
        <v>2</v>
      </c>
      <c r="G4" s="2">
        <v>637408.90829753794</v>
      </c>
      <c r="H4" s="2">
        <v>5080377.4767379696</v>
      </c>
      <c r="I4" s="2">
        <v>772.09240722656295</v>
      </c>
      <c r="K4" s="1">
        <v>2</v>
      </c>
      <c r="L4" s="2">
        <f t="shared" ref="L4:L15" si="0">G4-B4</f>
        <v>-1.7024620901793242E-3</v>
      </c>
      <c r="M4" s="2">
        <f t="shared" ref="M4:M15" si="1">H4-C4</f>
        <v>1.6737969592213631E-2</v>
      </c>
      <c r="N4" s="2">
        <f t="shared" ref="N4:N15" si="2">I4-D4</f>
        <v>2.407226562922915E-3</v>
      </c>
    </row>
    <row r="5" spans="1:14" x14ac:dyDescent="0.25">
      <c r="A5" s="1">
        <v>3</v>
      </c>
      <c r="B5" s="2">
        <v>637352.89</v>
      </c>
      <c r="C5" s="2">
        <v>5080410.68</v>
      </c>
      <c r="D5" s="2">
        <v>770.38</v>
      </c>
      <c r="F5" s="1">
        <v>3</v>
      </c>
      <c r="G5" s="2">
        <v>637352.89366149902</v>
      </c>
      <c r="H5" s="2">
        <v>5080410.6843719399</v>
      </c>
      <c r="I5" s="2">
        <v>770.40216064453102</v>
      </c>
      <c r="K5" s="1">
        <v>3</v>
      </c>
      <c r="L5" s="2">
        <f t="shared" si="0"/>
        <v>3.6614990094676614E-3</v>
      </c>
      <c r="M5" s="2">
        <f t="shared" si="1"/>
        <v>4.3719401583075523E-3</v>
      </c>
      <c r="N5" s="2">
        <f t="shared" si="2"/>
        <v>2.2160644531027174E-2</v>
      </c>
    </row>
    <row r="6" spans="1:14" x14ac:dyDescent="0.25">
      <c r="A6" s="1">
        <v>4</v>
      </c>
      <c r="B6" s="2">
        <v>637303.43000000005</v>
      </c>
      <c r="C6" s="2">
        <v>5080462.34</v>
      </c>
      <c r="D6" s="2">
        <v>769.95</v>
      </c>
      <c r="F6" s="1">
        <v>4</v>
      </c>
      <c r="G6" s="2">
        <v>637303.41748809803</v>
      </c>
      <c r="H6" s="2">
        <v>5080462.3361205999</v>
      </c>
      <c r="I6" s="2">
        <v>769.94622802734398</v>
      </c>
      <c r="K6" s="1">
        <v>4</v>
      </c>
      <c r="L6" s="2">
        <f t="shared" si="0"/>
        <v>-1.2511902023106813E-2</v>
      </c>
      <c r="M6" s="2">
        <f t="shared" si="1"/>
        <v>-3.8793999701738358E-3</v>
      </c>
      <c r="N6" s="2">
        <f t="shared" si="2"/>
        <v>-3.7719726560681011E-3</v>
      </c>
    </row>
    <row r="7" spans="1:14" x14ac:dyDescent="0.25">
      <c r="A7" s="1">
        <v>5</v>
      </c>
      <c r="B7" s="2">
        <v>637318.88</v>
      </c>
      <c r="C7" s="2">
        <v>5080493.71</v>
      </c>
      <c r="D7" s="2">
        <v>769.51</v>
      </c>
      <c r="F7" s="1">
        <v>5</v>
      </c>
      <c r="G7" s="2">
        <v>637318.89472198405</v>
      </c>
      <c r="H7" s="2">
        <v>5080493.7060394203</v>
      </c>
      <c r="I7" s="2">
        <v>769.50628662109398</v>
      </c>
      <c r="K7" s="1">
        <v>5</v>
      </c>
      <c r="L7" s="2">
        <f t="shared" si="0"/>
        <v>1.4721984043717384E-2</v>
      </c>
      <c r="M7" s="2">
        <f t="shared" si="1"/>
        <v>-3.9605796337127686E-3</v>
      </c>
      <c r="N7" s="2">
        <f t="shared" si="2"/>
        <v>-3.7133789060135314E-3</v>
      </c>
    </row>
    <row r="8" spans="1:14" x14ac:dyDescent="0.25">
      <c r="A8" s="1">
        <v>6</v>
      </c>
      <c r="B8" s="2">
        <v>637343.64</v>
      </c>
      <c r="C8" s="2">
        <v>5080514.76</v>
      </c>
      <c r="D8" s="2">
        <v>770.09</v>
      </c>
      <c r="F8" s="1">
        <v>6</v>
      </c>
      <c r="G8" s="2">
        <v>637343.65569305397</v>
      </c>
      <c r="H8" s="2">
        <v>5080514.7533264104</v>
      </c>
      <c r="I8" s="2">
        <v>770.05718994140602</v>
      </c>
      <c r="K8" s="1">
        <v>6</v>
      </c>
      <c r="L8" s="2">
        <f t="shared" si="0"/>
        <v>1.5693053952418268E-2</v>
      </c>
      <c r="M8" s="2">
        <f t="shared" si="1"/>
        <v>-6.6735893487930298E-3</v>
      </c>
      <c r="N8" s="2">
        <f t="shared" si="2"/>
        <v>-3.2810058594009206E-2</v>
      </c>
    </row>
    <row r="9" spans="1:14" x14ac:dyDescent="0.25">
      <c r="A9" s="1">
        <v>7</v>
      </c>
      <c r="B9" s="2">
        <v>637368</v>
      </c>
      <c r="C9" s="2">
        <v>5080488.7300000004</v>
      </c>
      <c r="D9" s="2">
        <v>769.12</v>
      </c>
      <c r="F9" s="1">
        <v>7</v>
      </c>
      <c r="G9" s="2">
        <v>637368.02363967802</v>
      </c>
      <c r="H9" s="2">
        <v>5080488.72706604</v>
      </c>
      <c r="I9" s="2">
        <v>769.11639404296898</v>
      </c>
      <c r="K9" s="1">
        <v>7</v>
      </c>
      <c r="L9" s="2">
        <f t="shared" si="0"/>
        <v>2.363967802375555E-2</v>
      </c>
      <c r="M9" s="2">
        <f t="shared" si="1"/>
        <v>-2.9339604079723358E-3</v>
      </c>
      <c r="N9" s="2">
        <f t="shared" si="2"/>
        <v>-3.6059570310271738E-3</v>
      </c>
    </row>
    <row r="10" spans="1:14" x14ac:dyDescent="0.25">
      <c r="A10" s="1">
        <v>8</v>
      </c>
      <c r="B10" s="2">
        <v>637333.53</v>
      </c>
      <c r="C10" s="2">
        <v>5080457.29</v>
      </c>
      <c r="D10" s="2">
        <v>769.8</v>
      </c>
      <c r="F10" s="1">
        <v>8</v>
      </c>
      <c r="G10" s="2">
        <v>637333.51312255801</v>
      </c>
      <c r="H10" s="2">
        <v>5080457.2601928702</v>
      </c>
      <c r="I10" s="2">
        <v>769.78045654296898</v>
      </c>
      <c r="K10" s="1">
        <v>8</v>
      </c>
      <c r="L10" s="2">
        <f t="shared" si="0"/>
        <v>-1.6877442016266286E-2</v>
      </c>
      <c r="M10" s="2">
        <f t="shared" si="1"/>
        <v>-2.9807129874825478E-2</v>
      </c>
      <c r="N10" s="2">
        <f t="shared" si="2"/>
        <v>-1.9543457030977152E-2</v>
      </c>
    </row>
    <row r="11" spans="1:14" x14ac:dyDescent="0.25">
      <c r="A11" s="1">
        <v>9</v>
      </c>
      <c r="B11" s="2">
        <v>637358.47</v>
      </c>
      <c r="C11" s="2">
        <v>5080455.71</v>
      </c>
      <c r="D11" s="2">
        <v>771.17</v>
      </c>
      <c r="F11" s="1">
        <v>9</v>
      </c>
      <c r="G11" s="2">
        <v>637358.49992370605</v>
      </c>
      <c r="H11" s="2">
        <v>5080455.7172241202</v>
      </c>
      <c r="I11" s="2">
        <v>771.19610595703102</v>
      </c>
      <c r="K11" s="1">
        <v>9</v>
      </c>
      <c r="L11" s="2">
        <f t="shared" si="0"/>
        <v>2.9923706082627177E-2</v>
      </c>
      <c r="M11" s="2">
        <f t="shared" si="1"/>
        <v>7.2241201996803284E-3</v>
      </c>
      <c r="N11" s="2">
        <f t="shared" si="2"/>
        <v>2.6105957031063554E-2</v>
      </c>
    </row>
    <row r="12" spans="1:14" x14ac:dyDescent="0.25">
      <c r="A12" s="1">
        <v>10</v>
      </c>
      <c r="B12" s="2">
        <v>637399.93999999994</v>
      </c>
      <c r="C12" s="2">
        <v>5080432.4800000004</v>
      </c>
      <c r="D12" s="2">
        <v>768.49</v>
      </c>
      <c r="F12" s="1">
        <v>10</v>
      </c>
      <c r="G12" s="2">
        <v>637399.94338252302</v>
      </c>
      <c r="H12" s="2">
        <v>5080432.48156738</v>
      </c>
      <c r="I12" s="2">
        <v>768.52258300781295</v>
      </c>
      <c r="K12" s="1">
        <v>10</v>
      </c>
      <c r="L12" s="2">
        <f t="shared" si="0"/>
        <v>3.3825230784714222E-3</v>
      </c>
      <c r="M12" s="2">
        <f t="shared" si="1"/>
        <v>1.5673795714974403E-3</v>
      </c>
      <c r="N12" s="2">
        <f t="shared" si="2"/>
        <v>3.2583007812945652E-2</v>
      </c>
    </row>
    <row r="13" spans="1:14" x14ac:dyDescent="0.25">
      <c r="A13" s="1">
        <v>11</v>
      </c>
      <c r="B13" s="2">
        <v>637462.02</v>
      </c>
      <c r="C13" s="2">
        <v>5080386.55</v>
      </c>
      <c r="D13" s="2">
        <v>767.31</v>
      </c>
      <c r="F13" s="1">
        <v>11</v>
      </c>
      <c r="G13" s="2">
        <v>637462.03585815395</v>
      </c>
      <c r="H13" s="2">
        <v>5080386.5295639001</v>
      </c>
      <c r="I13" s="2">
        <v>767.32391357421898</v>
      </c>
      <c r="K13" s="1">
        <v>11</v>
      </c>
      <c r="L13" s="2">
        <f t="shared" si="0"/>
        <v>1.5858153929002583E-2</v>
      </c>
      <c r="M13" s="2">
        <f t="shared" si="1"/>
        <v>-2.0436099730432034E-2</v>
      </c>
      <c r="N13" s="2">
        <f t="shared" si="2"/>
        <v>1.3913574219031943E-2</v>
      </c>
    </row>
    <row r="14" spans="1:14" x14ac:dyDescent="0.25">
      <c r="A14" s="1">
        <v>12</v>
      </c>
      <c r="B14" s="2">
        <v>637435.51</v>
      </c>
      <c r="C14" s="2">
        <v>5080387.4800000004</v>
      </c>
      <c r="D14" s="2">
        <v>772.33</v>
      </c>
      <c r="F14" s="1">
        <v>12</v>
      </c>
      <c r="G14" s="2">
        <v>637435.49659729004</v>
      </c>
      <c r="H14" s="2">
        <v>5080387.4618377602</v>
      </c>
      <c r="I14" s="2">
        <v>772.36981201171898</v>
      </c>
      <c r="K14" s="1">
        <v>12</v>
      </c>
      <c r="L14" s="2">
        <f t="shared" si="0"/>
        <v>-1.3402709970250726E-2</v>
      </c>
      <c r="M14" s="2">
        <f t="shared" si="1"/>
        <v>-1.8162240274250507E-2</v>
      </c>
      <c r="N14" s="2">
        <f t="shared" si="2"/>
        <v>3.9812011718936446E-2</v>
      </c>
    </row>
    <row r="15" spans="1:14" x14ac:dyDescent="0.25">
      <c r="A15" s="1">
        <v>13</v>
      </c>
      <c r="B15" s="2">
        <v>637440.68000000005</v>
      </c>
      <c r="C15" s="2">
        <v>5080437.04</v>
      </c>
      <c r="D15" s="2">
        <v>764.18</v>
      </c>
      <c r="F15" s="1">
        <v>13</v>
      </c>
      <c r="G15" s="2">
        <v>637440.68630218494</v>
      </c>
      <c r="H15" s="2">
        <v>5080437.0750274602</v>
      </c>
      <c r="I15" s="2">
        <v>764.19610595703102</v>
      </c>
      <c r="K15" s="1">
        <v>13</v>
      </c>
      <c r="L15" s="2">
        <f t="shared" si="0"/>
        <v>6.3021848909556866E-3</v>
      </c>
      <c r="M15" s="2">
        <f t="shared" si="1"/>
        <v>3.5027460195124149E-2</v>
      </c>
      <c r="N15" s="2">
        <f t="shared" si="2"/>
        <v>1.6105957031072649E-2</v>
      </c>
    </row>
    <row r="17" spans="12:15" x14ac:dyDescent="0.25">
      <c r="L17" s="2">
        <f>AVERAGE(L3:L15)</f>
        <v>4.9851100641087843E-3</v>
      </c>
      <c r="M17" s="2">
        <f>AVERAGE(M3:M15)</f>
        <v>-1.9900915571130239E-3</v>
      </c>
      <c r="N17" s="2">
        <f>AVERAGE(N3:N15)</f>
        <v>4.3118990398537647E-4</v>
      </c>
      <c r="O17" s="1" t="s">
        <v>5</v>
      </c>
    </row>
    <row r="18" spans="12:15" x14ac:dyDescent="0.25">
      <c r="L18" s="2">
        <f>SQRT(DEVSQ(L3:L15)/($A$15-1))</f>
        <v>1.4575224843487982E-2</v>
      </c>
      <c r="M18" s="2">
        <f>SQRT(DEVSQ(M3:M15)/($A$15-1))</f>
        <v>1.6516848487191236E-2</v>
      </c>
      <c r="N18" s="2">
        <f>SQRT(DEVSQ(N3:N15)/($A$15-1))</f>
        <v>3.2707666511812207E-2</v>
      </c>
      <c r="O18" s="1" t="s">
        <v>6</v>
      </c>
    </row>
    <row r="19" spans="12:15" x14ac:dyDescent="0.25">
      <c r="L19" s="2">
        <f>MAX(L3:L15)</f>
        <v>2.9923706082627177E-2</v>
      </c>
      <c r="M19" s="2">
        <f t="shared" ref="M19:N19" si="3">MAX(M3:M15)</f>
        <v>3.5027460195124149E-2</v>
      </c>
      <c r="N19" s="2">
        <f t="shared" si="3"/>
        <v>3.9812011718936446E-2</v>
      </c>
      <c r="O19" s="1" t="s">
        <v>7</v>
      </c>
    </row>
    <row r="20" spans="12:15" x14ac:dyDescent="0.25">
      <c r="L20" s="2">
        <f>MIN(L3:L15)</f>
        <v>-1.6877442016266286E-2</v>
      </c>
      <c r="M20" s="2">
        <f t="shared" ref="M20:N20" si="4">MIN(M3:M15)</f>
        <v>-2.9807129874825478E-2</v>
      </c>
      <c r="N20" s="2">
        <f t="shared" si="4"/>
        <v>-8.4038085937095275E-2</v>
      </c>
      <c r="O20" s="1" t="s">
        <v>8</v>
      </c>
    </row>
    <row r="21" spans="12:15" x14ac:dyDescent="0.25">
      <c r="L21" s="2"/>
      <c r="M21" s="2"/>
      <c r="N21" s="2"/>
    </row>
    <row r="22" spans="12:15" x14ac:dyDescent="0.25">
      <c r="L22" s="2"/>
      <c r="M22" s="2"/>
      <c r="N22" s="2"/>
    </row>
    <row r="23" spans="12:15" x14ac:dyDescent="0.25">
      <c r="L23" s="2"/>
      <c r="M23" s="2"/>
      <c r="N23" s="2"/>
    </row>
    <row r="24" spans="12:15" x14ac:dyDescent="0.25">
      <c r="L24" s="2"/>
      <c r="M24" s="2"/>
      <c r="N24" s="2"/>
    </row>
    <row r="25" spans="12:15" x14ac:dyDescent="0.25">
      <c r="L25" s="2"/>
      <c r="M25" s="2"/>
      <c r="N25" s="2"/>
    </row>
  </sheetData>
  <mergeCells count="3">
    <mergeCell ref="A1:D1"/>
    <mergeCell ref="F1:I1"/>
    <mergeCell ref="L1:N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sqref="A1:D1"/>
    </sheetView>
  </sheetViews>
  <sheetFormatPr defaultColWidth="11.42578125" defaultRowHeight="15" x14ac:dyDescent="0.25"/>
  <cols>
    <col min="1" max="1" width="3" style="1" bestFit="1" customWidth="1"/>
    <col min="2" max="4" width="11.7109375" style="2" customWidth="1"/>
    <col min="5" max="5" width="11.7109375" style="1" customWidth="1"/>
    <col min="6" max="6" width="3" style="1" bestFit="1" customWidth="1"/>
    <col min="7" max="10" width="11.7109375" style="1" customWidth="1"/>
    <col min="11" max="11" width="3" style="1" bestFit="1" customWidth="1"/>
    <col min="12" max="15" width="11.7109375" style="1" customWidth="1"/>
    <col min="16" max="16384" width="11.42578125" style="1"/>
  </cols>
  <sheetData>
    <row r="1" spans="1:17" s="4" customFormat="1" x14ac:dyDescent="0.25">
      <c r="A1" s="14" t="s">
        <v>9</v>
      </c>
      <c r="B1" s="14"/>
      <c r="C1" s="14"/>
      <c r="D1" s="14"/>
      <c r="F1" s="14" t="s">
        <v>0</v>
      </c>
      <c r="G1" s="14"/>
      <c r="H1" s="14"/>
      <c r="I1" s="14"/>
      <c r="K1" s="6"/>
      <c r="L1" s="14" t="s">
        <v>1</v>
      </c>
      <c r="M1" s="14"/>
      <c r="N1" s="14"/>
    </row>
    <row r="2" spans="1:17" s="4" customFormat="1" x14ac:dyDescent="0.25">
      <c r="B2" s="3" t="s">
        <v>2</v>
      </c>
      <c r="C2" s="3" t="s">
        <v>3</v>
      </c>
      <c r="D2" s="3" t="s">
        <v>4</v>
      </c>
      <c r="G2" s="4" t="s">
        <v>2</v>
      </c>
      <c r="H2" s="4" t="s">
        <v>3</v>
      </c>
      <c r="I2" s="4" t="s">
        <v>4</v>
      </c>
      <c r="K2" s="6"/>
      <c r="L2" s="4" t="s">
        <v>2</v>
      </c>
      <c r="M2" s="4" t="s">
        <v>3</v>
      </c>
      <c r="N2" s="4" t="s">
        <v>4</v>
      </c>
    </row>
    <row r="3" spans="1:17" x14ac:dyDescent="0.25">
      <c r="A3" s="1">
        <v>1</v>
      </c>
      <c r="B3" s="2">
        <v>637449.15</v>
      </c>
      <c r="C3" s="2">
        <v>5080359.3600000003</v>
      </c>
      <c r="D3" s="2">
        <v>772.07</v>
      </c>
      <c r="F3" s="1">
        <v>1</v>
      </c>
      <c r="G3" s="2">
        <v>637449.12591171195</v>
      </c>
      <c r="H3" s="2">
        <v>5080359.3703308096</v>
      </c>
      <c r="I3" s="2">
        <v>772.008056640625</v>
      </c>
      <c r="K3" s="1">
        <v>1</v>
      </c>
      <c r="L3" s="2">
        <f>G3-B3</f>
        <v>-2.408828807529062E-2</v>
      </c>
      <c r="M3" s="2">
        <f>H3-C3</f>
        <v>1.0330809280276299E-2</v>
      </c>
      <c r="N3" s="2">
        <f>I3-D3</f>
        <v>-6.1943359375050022E-2</v>
      </c>
      <c r="Q3" s="2"/>
    </row>
    <row r="4" spans="1:17" x14ac:dyDescent="0.25">
      <c r="A4" s="1">
        <v>2</v>
      </c>
      <c r="B4" s="2">
        <v>637408.91</v>
      </c>
      <c r="C4" s="2">
        <v>5080377.46</v>
      </c>
      <c r="D4" s="2">
        <v>772.09</v>
      </c>
      <c r="F4" s="1">
        <v>2</v>
      </c>
      <c r="G4" s="2">
        <v>637408.91397857596</v>
      </c>
      <c r="H4" s="2">
        <v>5080377.4718627902</v>
      </c>
      <c r="I4" s="2">
        <v>772.08935546875</v>
      </c>
      <c r="K4" s="1">
        <v>2</v>
      </c>
      <c r="L4" s="2">
        <f t="shared" ref="L4:L15" si="0">G4-B4</f>
        <v>3.9785759290680289E-3</v>
      </c>
      <c r="M4" s="2">
        <f t="shared" ref="M4:M15" si="1">H4-C4</f>
        <v>1.1862790212035179E-2</v>
      </c>
      <c r="N4" s="2">
        <f t="shared" ref="N4:N15" si="2">I4-D4</f>
        <v>-6.4453125003183231E-4</v>
      </c>
      <c r="Q4" s="2"/>
    </row>
    <row r="5" spans="1:17" x14ac:dyDescent="0.25">
      <c r="A5" s="1">
        <v>3</v>
      </c>
      <c r="B5" s="2">
        <v>637352.89</v>
      </c>
      <c r="C5" s="2">
        <v>5080410.68</v>
      </c>
      <c r="D5" s="2">
        <v>770.38</v>
      </c>
      <c r="F5" s="1">
        <v>3</v>
      </c>
      <c r="G5" s="2">
        <v>637352.89081573405</v>
      </c>
      <c r="H5" s="2">
        <v>5080410.6813964797</v>
      </c>
      <c r="I5" s="2">
        <v>770.38385009765602</v>
      </c>
      <c r="K5" s="1">
        <v>3</v>
      </c>
      <c r="L5" s="2">
        <f t="shared" si="0"/>
        <v>8.1573403440415859E-4</v>
      </c>
      <c r="M5" s="2">
        <f t="shared" si="1"/>
        <v>1.3964800164103508E-3</v>
      </c>
      <c r="N5" s="2">
        <f t="shared" si="2"/>
        <v>3.8500976560271738E-3</v>
      </c>
      <c r="Q5" s="2"/>
    </row>
    <row r="6" spans="1:17" x14ac:dyDescent="0.25">
      <c r="A6" s="1">
        <v>4</v>
      </c>
      <c r="B6" s="2">
        <v>637303.43000000005</v>
      </c>
      <c r="C6" s="2">
        <v>5080462.34</v>
      </c>
      <c r="D6" s="2">
        <v>769.95</v>
      </c>
      <c r="F6" s="1">
        <v>4</v>
      </c>
      <c r="G6" s="2">
        <v>637303.447654724</v>
      </c>
      <c r="H6" s="2">
        <v>5080462.3153686495</v>
      </c>
      <c r="I6" s="2">
        <v>769.97393798828102</v>
      </c>
      <c r="K6" s="1">
        <v>4</v>
      </c>
      <c r="L6" s="2">
        <f t="shared" si="0"/>
        <v>1.7654723953455687E-2</v>
      </c>
      <c r="M6" s="2">
        <f t="shared" si="1"/>
        <v>-2.4631350301206112E-2</v>
      </c>
      <c r="N6" s="2">
        <f t="shared" si="2"/>
        <v>2.3937988280977152E-2</v>
      </c>
      <c r="Q6" s="2"/>
    </row>
    <row r="7" spans="1:17" x14ac:dyDescent="0.25">
      <c r="A7" s="1">
        <v>5</v>
      </c>
      <c r="B7" s="2">
        <v>637318.88</v>
      </c>
      <c r="C7" s="2">
        <v>5080493.71</v>
      </c>
      <c r="D7" s="2">
        <v>769.51</v>
      </c>
      <c r="F7" s="1">
        <v>5</v>
      </c>
      <c r="G7" s="2">
        <v>637318.89398956206</v>
      </c>
      <c r="H7" s="2">
        <v>5080493.6979980404</v>
      </c>
      <c r="I7" s="2">
        <v>769.52868652343795</v>
      </c>
      <c r="K7" s="1">
        <v>5</v>
      </c>
      <c r="L7" s="2">
        <f t="shared" si="0"/>
        <v>1.3989562052302063E-2</v>
      </c>
      <c r="M7" s="2">
        <f t="shared" si="1"/>
        <v>-1.2001959607005119E-2</v>
      </c>
      <c r="N7" s="2">
        <f t="shared" si="2"/>
        <v>1.8686523437963842E-2</v>
      </c>
      <c r="Q7" s="2"/>
    </row>
    <row r="8" spans="1:17" x14ac:dyDescent="0.25">
      <c r="A8" s="1">
        <v>6</v>
      </c>
      <c r="B8" s="2">
        <v>637343.64</v>
      </c>
      <c r="C8" s="2">
        <v>5080514.76</v>
      </c>
      <c r="D8" s="2">
        <v>770.09</v>
      </c>
      <c r="F8" s="1">
        <v>6</v>
      </c>
      <c r="G8" s="2">
        <v>637343.65935516299</v>
      </c>
      <c r="H8" s="2">
        <v>5080514.7761230404</v>
      </c>
      <c r="I8" s="2">
        <v>770.07458496093795</v>
      </c>
      <c r="K8" s="1">
        <v>6</v>
      </c>
      <c r="L8" s="2">
        <f t="shared" si="0"/>
        <v>1.9355162978172302E-2</v>
      </c>
      <c r="M8" s="2">
        <f t="shared" si="1"/>
        <v>1.6123040579259396E-2</v>
      </c>
      <c r="N8" s="2">
        <f t="shared" si="2"/>
        <v>-1.5415039062077085E-2</v>
      </c>
      <c r="Q8" s="2"/>
    </row>
    <row r="9" spans="1:17" x14ac:dyDescent="0.25">
      <c r="A9" s="1">
        <v>7</v>
      </c>
      <c r="B9" s="2">
        <v>637368</v>
      </c>
      <c r="C9" s="2">
        <v>5080488.7300000004</v>
      </c>
      <c r="D9" s="2">
        <v>769.12</v>
      </c>
      <c r="F9" s="1">
        <v>7</v>
      </c>
      <c r="G9" s="2">
        <v>637368.02831268299</v>
      </c>
      <c r="H9" s="2">
        <v>5080488.7142333901</v>
      </c>
      <c r="I9" s="2">
        <v>769.10162353515602</v>
      </c>
      <c r="K9" s="1">
        <v>7</v>
      </c>
      <c r="L9" s="2">
        <f t="shared" si="0"/>
        <v>2.8312682989053428E-2</v>
      </c>
      <c r="M9" s="2">
        <f t="shared" si="1"/>
        <v>-1.5766610391438007E-2</v>
      </c>
      <c r="N9" s="2">
        <f t="shared" si="2"/>
        <v>-1.8376464843981921E-2</v>
      </c>
      <c r="Q9" s="2"/>
    </row>
    <row r="10" spans="1:17" x14ac:dyDescent="0.25">
      <c r="A10" s="1">
        <v>8</v>
      </c>
      <c r="B10" s="2">
        <v>637333.53</v>
      </c>
      <c r="C10" s="2">
        <v>5080457.29</v>
      </c>
      <c r="D10" s="2">
        <v>769.8</v>
      </c>
      <c r="F10" s="1">
        <v>8</v>
      </c>
      <c r="G10" s="2">
        <v>637333.54502105701</v>
      </c>
      <c r="H10" s="2">
        <v>5080457.2705688402</v>
      </c>
      <c r="I10" s="2">
        <v>769.77880859375</v>
      </c>
      <c r="K10" s="1">
        <v>8</v>
      </c>
      <c r="L10" s="2">
        <f t="shared" si="0"/>
        <v>1.5021056984551251E-2</v>
      </c>
      <c r="M10" s="2">
        <f t="shared" si="1"/>
        <v>-1.94311598315835E-2</v>
      </c>
      <c r="N10" s="2">
        <f t="shared" si="2"/>
        <v>-2.1191406249954525E-2</v>
      </c>
      <c r="Q10" s="2"/>
    </row>
    <row r="11" spans="1:17" x14ac:dyDescent="0.25">
      <c r="A11" s="1">
        <v>9</v>
      </c>
      <c r="B11" s="2">
        <v>637358.47</v>
      </c>
      <c r="C11" s="2">
        <v>5080455.71</v>
      </c>
      <c r="D11" s="2">
        <v>771.17</v>
      </c>
      <c r="F11" s="1">
        <v>9</v>
      </c>
      <c r="G11" s="2">
        <v>637358.47682952799</v>
      </c>
      <c r="H11" s="2">
        <v>5080455.7341308501</v>
      </c>
      <c r="I11" s="2">
        <v>771.18310546875</v>
      </c>
      <c r="K11" s="1">
        <v>9</v>
      </c>
      <c r="L11" s="2">
        <f t="shared" si="0"/>
        <v>6.8295280216261744E-3</v>
      </c>
      <c r="M11" s="2">
        <f t="shared" si="1"/>
        <v>2.4130850099027157E-2</v>
      </c>
      <c r="N11" s="2">
        <f t="shared" si="2"/>
        <v>1.3105468750040927E-2</v>
      </c>
      <c r="Q11" s="2"/>
    </row>
    <row r="12" spans="1:17" x14ac:dyDescent="0.25">
      <c r="A12" s="1">
        <v>10</v>
      </c>
      <c r="B12" s="2">
        <v>637399.93999999994</v>
      </c>
      <c r="C12" s="2">
        <v>5080432.4800000004</v>
      </c>
      <c r="D12" s="2">
        <v>768.49</v>
      </c>
      <c r="F12" s="1">
        <v>10</v>
      </c>
      <c r="G12" s="2">
        <v>637399.94766998198</v>
      </c>
      <c r="H12" s="2">
        <v>5080432.5041503897</v>
      </c>
      <c r="I12" s="2">
        <v>768.50927734375</v>
      </c>
      <c r="K12" s="1">
        <v>10</v>
      </c>
      <c r="L12" s="2">
        <f t="shared" si="0"/>
        <v>7.6699820347130299E-3</v>
      </c>
      <c r="M12" s="2">
        <f t="shared" si="1"/>
        <v>2.415038924664259E-2</v>
      </c>
      <c r="N12" s="2">
        <f t="shared" si="2"/>
        <v>1.9277343749990905E-2</v>
      </c>
      <c r="Q12" s="2"/>
    </row>
    <row r="13" spans="1:17" x14ac:dyDescent="0.25">
      <c r="A13" s="1">
        <v>11</v>
      </c>
      <c r="B13" s="2">
        <v>637462.02</v>
      </c>
      <c r="C13" s="2">
        <v>5080386.55</v>
      </c>
      <c r="D13" s="2">
        <v>767.31</v>
      </c>
      <c r="F13" s="1">
        <v>11</v>
      </c>
      <c r="G13" s="2">
        <v>637462.00415802002</v>
      </c>
      <c r="H13" s="2">
        <v>5080386.5122680599</v>
      </c>
      <c r="I13" s="2">
        <v>767.34436035156295</v>
      </c>
      <c r="K13" s="1">
        <v>11</v>
      </c>
      <c r="L13" s="2">
        <f t="shared" si="0"/>
        <v>-1.5841979999095201E-2</v>
      </c>
      <c r="M13" s="2">
        <f t="shared" si="1"/>
        <v>-3.7731939926743507E-2</v>
      </c>
      <c r="N13" s="2">
        <f t="shared" si="2"/>
        <v>3.4360351563009317E-2</v>
      </c>
      <c r="Q13" s="2"/>
    </row>
    <row r="14" spans="1:17" x14ac:dyDescent="0.25">
      <c r="A14" s="1">
        <v>12</v>
      </c>
      <c r="B14" s="2">
        <v>637435.51</v>
      </c>
      <c r="C14" s="2">
        <v>5080387.4800000004</v>
      </c>
      <c r="D14" s="2">
        <v>772.33</v>
      </c>
      <c r="F14" s="1">
        <v>12</v>
      </c>
      <c r="G14" s="2">
        <v>637435.47584533598</v>
      </c>
      <c r="H14" s="2">
        <v>5080387.46957397</v>
      </c>
      <c r="I14" s="2">
        <v>772.361083984375</v>
      </c>
      <c r="K14" s="1">
        <v>12</v>
      </c>
      <c r="L14" s="2">
        <f t="shared" si="0"/>
        <v>-3.41546640265733E-2</v>
      </c>
      <c r="M14" s="2">
        <f t="shared" si="1"/>
        <v>-1.0426030494272709E-2</v>
      </c>
      <c r="N14" s="2">
        <f t="shared" si="2"/>
        <v>3.1083984374959073E-2</v>
      </c>
      <c r="Q14" s="2"/>
    </row>
    <row r="15" spans="1:17" x14ac:dyDescent="0.25">
      <c r="A15" s="1">
        <v>13</v>
      </c>
      <c r="B15" s="2">
        <v>637440.68000000005</v>
      </c>
      <c r="C15" s="2">
        <v>5080437.04</v>
      </c>
      <c r="D15" s="2">
        <v>764.18</v>
      </c>
      <c r="F15" s="1">
        <v>13</v>
      </c>
      <c r="G15" s="2">
        <v>637440.68092346098</v>
      </c>
      <c r="H15" s="2">
        <v>5080437.0828857403</v>
      </c>
      <c r="I15" s="2">
        <v>764.17565917968795</v>
      </c>
      <c r="K15" s="1">
        <v>13</v>
      </c>
      <c r="L15" s="2">
        <f t="shared" si="0"/>
        <v>9.2346093151718378E-4</v>
      </c>
      <c r="M15" s="2">
        <f t="shared" si="1"/>
        <v>4.2885740287601948E-2</v>
      </c>
      <c r="N15" s="2">
        <f t="shared" si="2"/>
        <v>-4.3408203119952304E-3</v>
      </c>
      <c r="Q15" s="2"/>
    </row>
    <row r="16" spans="1:17" x14ac:dyDescent="0.25">
      <c r="L16" s="2"/>
      <c r="M16" s="2"/>
      <c r="N16" s="2"/>
    </row>
    <row r="17" spans="12:15" x14ac:dyDescent="0.25">
      <c r="L17" s="2">
        <f>AVERAGE(L3:L15)</f>
        <v>3.112733677531091E-3</v>
      </c>
      <c r="M17" s="2">
        <f>AVERAGE(M3:M15)</f>
        <v>8.3777301300030492E-4</v>
      </c>
      <c r="N17" s="2">
        <f>AVERAGE(N3:N15)</f>
        <v>1.7223182092213673E-3</v>
      </c>
      <c r="O17" s="1" t="s">
        <v>5</v>
      </c>
    </row>
    <row r="18" spans="12:15" x14ac:dyDescent="0.25">
      <c r="L18" s="2">
        <f>SQRT(DEVSQ(L3:L15)/($A$15-1))</f>
        <v>1.8036709234818274E-2</v>
      </c>
      <c r="M18" s="2">
        <f>SQRT(DEVSQ(M3:M15)/($A$15-1))</f>
        <v>2.3119731032838022E-2</v>
      </c>
      <c r="N18" s="2">
        <f>SQRT(DEVSQ(N3:N15)/($A$15-1))</f>
        <v>2.6566461297983398E-2</v>
      </c>
      <c r="O18" s="1" t="s">
        <v>6</v>
      </c>
    </row>
    <row r="19" spans="12:15" x14ac:dyDescent="0.25">
      <c r="L19" s="2">
        <f>MAX(L3:L15)</f>
        <v>2.8312682989053428E-2</v>
      </c>
      <c r="M19" s="2">
        <f t="shared" ref="M19:N19" si="3">MAX(M3:M15)</f>
        <v>4.2885740287601948E-2</v>
      </c>
      <c r="N19" s="2">
        <f t="shared" si="3"/>
        <v>3.4360351563009317E-2</v>
      </c>
      <c r="O19" s="1" t="s">
        <v>7</v>
      </c>
    </row>
    <row r="20" spans="12:15" x14ac:dyDescent="0.25">
      <c r="L20" s="2">
        <f>MIN(L3:L15)</f>
        <v>-3.41546640265733E-2</v>
      </c>
      <c r="M20" s="2">
        <f t="shared" ref="M20:N20" si="4">MIN(M3:M15)</f>
        <v>-3.7731939926743507E-2</v>
      </c>
      <c r="N20" s="2">
        <f t="shared" si="4"/>
        <v>-6.1943359375050022E-2</v>
      </c>
      <c r="O20" s="1" t="s">
        <v>8</v>
      </c>
    </row>
    <row r="21" spans="12:15" x14ac:dyDescent="0.25">
      <c r="L21" s="2"/>
      <c r="M21" s="2"/>
      <c r="N21" s="2"/>
    </row>
    <row r="22" spans="12:15" x14ac:dyDescent="0.25">
      <c r="L22" s="2"/>
      <c r="M22" s="2"/>
      <c r="N22" s="2"/>
    </row>
    <row r="23" spans="12:15" x14ac:dyDescent="0.25">
      <c r="L23" s="2"/>
      <c r="M23" s="2"/>
      <c r="N23" s="2"/>
    </row>
    <row r="24" spans="12:15" x14ac:dyDescent="0.25">
      <c r="L24" s="2"/>
      <c r="M24" s="2"/>
      <c r="N24" s="2"/>
    </row>
    <row r="25" spans="12:15" x14ac:dyDescent="0.25">
      <c r="L25" s="2"/>
      <c r="M25" s="2"/>
      <c r="N25" s="2"/>
    </row>
  </sheetData>
  <mergeCells count="3">
    <mergeCell ref="A1:D1"/>
    <mergeCell ref="F1:I1"/>
    <mergeCell ref="L1:N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sqref="A1:D1"/>
    </sheetView>
  </sheetViews>
  <sheetFormatPr defaultColWidth="11.42578125" defaultRowHeight="15" x14ac:dyDescent="0.25"/>
  <cols>
    <col min="1" max="1" width="3" style="1" bestFit="1" customWidth="1"/>
    <col min="2" max="4" width="11.7109375" style="2" customWidth="1"/>
    <col min="5" max="5" width="11.7109375" style="1" customWidth="1"/>
    <col min="6" max="6" width="3" style="1" bestFit="1" customWidth="1"/>
    <col min="7" max="10" width="11.7109375" style="1" customWidth="1"/>
    <col min="11" max="11" width="3" style="1" bestFit="1" customWidth="1"/>
    <col min="12" max="15" width="11.7109375" style="1" customWidth="1"/>
    <col min="16" max="16384" width="11.42578125" style="1"/>
  </cols>
  <sheetData>
    <row r="1" spans="1:14" s="4" customFormat="1" x14ac:dyDescent="0.25">
      <c r="A1" s="14" t="s">
        <v>9</v>
      </c>
      <c r="B1" s="14"/>
      <c r="C1" s="14"/>
      <c r="D1" s="14"/>
      <c r="F1" s="14" t="s">
        <v>0</v>
      </c>
      <c r="G1" s="14"/>
      <c r="H1" s="14"/>
      <c r="I1" s="14"/>
      <c r="K1" s="6"/>
      <c r="L1" s="14" t="s">
        <v>1</v>
      </c>
      <c r="M1" s="14"/>
      <c r="N1" s="14"/>
    </row>
    <row r="2" spans="1:14" s="4" customFormat="1" x14ac:dyDescent="0.25">
      <c r="B2" s="3" t="s">
        <v>2</v>
      </c>
      <c r="C2" s="3" t="s">
        <v>3</v>
      </c>
      <c r="D2" s="3" t="s">
        <v>4</v>
      </c>
      <c r="G2" s="4" t="s">
        <v>2</v>
      </c>
      <c r="H2" s="4" t="s">
        <v>3</v>
      </c>
      <c r="I2" s="4" t="s">
        <v>4</v>
      </c>
      <c r="K2" s="6"/>
      <c r="L2" s="4" t="s">
        <v>2</v>
      </c>
      <c r="M2" s="4" t="s">
        <v>3</v>
      </c>
      <c r="N2" s="4" t="s">
        <v>4</v>
      </c>
    </row>
    <row r="3" spans="1:14" x14ac:dyDescent="0.25">
      <c r="A3" s="1">
        <v>1</v>
      </c>
      <c r="B3" s="2">
        <v>637449.15</v>
      </c>
      <c r="C3" s="2">
        <v>5080359.3600000003</v>
      </c>
      <c r="D3" s="2">
        <v>772.07</v>
      </c>
      <c r="F3" s="1">
        <v>1</v>
      </c>
      <c r="G3" s="2">
        <v>637449.12565994204</v>
      </c>
      <c r="H3" s="2">
        <v>5080359.3627929604</v>
      </c>
      <c r="I3" s="2">
        <v>771.91809082031295</v>
      </c>
      <c r="K3" s="1">
        <v>1</v>
      </c>
      <c r="L3" s="2">
        <f>G3-B3</f>
        <v>-2.4340057978406549E-2</v>
      </c>
      <c r="M3" s="2">
        <f>H3-C3</f>
        <v>2.7929600328207016E-3</v>
      </c>
      <c r="N3" s="2">
        <f>I3-D3</f>
        <v>-0.15190917968709527</v>
      </c>
    </row>
    <row r="4" spans="1:14" x14ac:dyDescent="0.25">
      <c r="A4" s="1">
        <v>2</v>
      </c>
      <c r="B4" s="2">
        <v>637408.91</v>
      </c>
      <c r="C4" s="2">
        <v>5080377.46</v>
      </c>
      <c r="D4" s="2">
        <v>772.09</v>
      </c>
      <c r="F4" s="1">
        <v>2</v>
      </c>
      <c r="G4" s="2">
        <v>637408.91526031401</v>
      </c>
      <c r="H4" s="2">
        <v>5080377.47103881</v>
      </c>
      <c r="I4" s="2">
        <v>772.09265136718795</v>
      </c>
      <c r="K4" s="1">
        <v>2</v>
      </c>
      <c r="L4" s="2">
        <f t="shared" ref="L4:L15" si="0">G4-B4</f>
        <v>5.2603139774873853E-3</v>
      </c>
      <c r="M4" s="2">
        <f t="shared" ref="M4:M15" si="1">H4-C4</f>
        <v>1.1038810014724731E-2</v>
      </c>
      <c r="N4" s="2">
        <f t="shared" ref="N4:N15" si="2">I4-D4</f>
        <v>2.651367187922915E-3</v>
      </c>
    </row>
    <row r="5" spans="1:14" x14ac:dyDescent="0.25">
      <c r="A5" s="1">
        <v>3</v>
      </c>
      <c r="B5" s="2">
        <v>637352.89</v>
      </c>
      <c r="C5" s="2">
        <v>5080410.68</v>
      </c>
      <c r="D5" s="2">
        <v>770.38</v>
      </c>
      <c r="F5" s="1">
        <v>3</v>
      </c>
      <c r="G5" s="2">
        <v>637352.88344573905</v>
      </c>
      <c r="H5" s="2">
        <v>5080410.6941833403</v>
      </c>
      <c r="I5" s="2">
        <v>770.43621826171898</v>
      </c>
      <c r="K5" s="1">
        <v>3</v>
      </c>
      <c r="L5" s="2">
        <f t="shared" si="0"/>
        <v>-6.5542609663680196E-3</v>
      </c>
      <c r="M5" s="2">
        <f t="shared" si="1"/>
        <v>1.4183340594172478E-2</v>
      </c>
      <c r="N5" s="2">
        <f t="shared" si="2"/>
        <v>5.6218261718981921E-2</v>
      </c>
    </row>
    <row r="6" spans="1:14" x14ac:dyDescent="0.25">
      <c r="A6" s="1">
        <v>4</v>
      </c>
      <c r="B6" s="2">
        <v>637303.43000000005</v>
      </c>
      <c r="C6" s="2">
        <v>5080462.34</v>
      </c>
      <c r="D6" s="2">
        <v>769.95</v>
      </c>
      <c r="F6" s="1">
        <v>4</v>
      </c>
      <c r="G6" s="2">
        <v>637303.41141509998</v>
      </c>
      <c r="H6" s="2">
        <v>5080462.3343505803</v>
      </c>
      <c r="I6" s="2">
        <v>769.91510009765602</v>
      </c>
      <c r="K6" s="1">
        <v>4</v>
      </c>
      <c r="L6" s="2">
        <f t="shared" si="0"/>
        <v>-1.8584900069981813E-2</v>
      </c>
      <c r="M6" s="2">
        <f t="shared" si="1"/>
        <v>-5.6494195014238358E-3</v>
      </c>
      <c r="N6" s="2">
        <f t="shared" si="2"/>
        <v>-3.4899902344022848E-2</v>
      </c>
    </row>
    <row r="7" spans="1:14" x14ac:dyDescent="0.25">
      <c r="A7" s="1">
        <v>5</v>
      </c>
      <c r="B7" s="2">
        <v>637318.88</v>
      </c>
      <c r="C7" s="2">
        <v>5080493.71</v>
      </c>
      <c r="D7" s="2">
        <v>769.51</v>
      </c>
      <c r="F7" s="1">
        <v>5</v>
      </c>
      <c r="G7" s="2">
        <v>637318.86621093703</v>
      </c>
      <c r="H7" s="2">
        <v>5080493.7231445303</v>
      </c>
      <c r="I7" s="2">
        <v>769.46124267578102</v>
      </c>
      <c r="K7" s="1">
        <v>5</v>
      </c>
      <c r="L7" s="2">
        <f t="shared" si="0"/>
        <v>-1.37890629703179E-2</v>
      </c>
      <c r="M7" s="2">
        <f t="shared" si="1"/>
        <v>1.3144530355930328E-2</v>
      </c>
      <c r="N7" s="2">
        <f t="shared" si="2"/>
        <v>-4.8757324218968279E-2</v>
      </c>
    </row>
    <row r="8" spans="1:14" x14ac:dyDescent="0.25">
      <c r="A8" s="1">
        <v>6</v>
      </c>
      <c r="B8" s="2">
        <v>637343.64</v>
      </c>
      <c r="C8" s="2">
        <v>5080514.76</v>
      </c>
      <c r="D8" s="2">
        <v>770.09</v>
      </c>
      <c r="F8" s="1">
        <v>6</v>
      </c>
      <c r="G8" s="2">
        <v>637343.64955901995</v>
      </c>
      <c r="H8" s="2">
        <v>5080514.7623901302</v>
      </c>
      <c r="I8" s="2">
        <v>769.98443603515602</v>
      </c>
      <c r="K8" s="1">
        <v>6</v>
      </c>
      <c r="L8" s="2">
        <f t="shared" si="0"/>
        <v>9.5590199343860149E-3</v>
      </c>
      <c r="M8" s="2">
        <f t="shared" si="1"/>
        <v>2.3901304230093956E-3</v>
      </c>
      <c r="N8" s="2">
        <f t="shared" si="2"/>
        <v>-0.10556396484400921</v>
      </c>
    </row>
    <row r="9" spans="1:14" x14ac:dyDescent="0.25">
      <c r="A9" s="1">
        <v>7</v>
      </c>
      <c r="B9" s="2">
        <v>637368</v>
      </c>
      <c r="C9" s="2">
        <v>5080488.7300000004</v>
      </c>
      <c r="D9" s="2">
        <v>769.12</v>
      </c>
      <c r="F9" s="1">
        <v>7</v>
      </c>
      <c r="G9" s="2">
        <v>637368.00842285098</v>
      </c>
      <c r="H9" s="2">
        <v>5080488.73547363</v>
      </c>
      <c r="I9" s="2">
        <v>769.13903808593795</v>
      </c>
      <c r="K9" s="1">
        <v>7</v>
      </c>
      <c r="L9" s="2">
        <f t="shared" si="0"/>
        <v>8.4228509804233909E-3</v>
      </c>
      <c r="M9" s="2">
        <f t="shared" si="1"/>
        <v>5.4736295714974403E-3</v>
      </c>
      <c r="N9" s="2">
        <f t="shared" si="2"/>
        <v>1.90380859379502E-2</v>
      </c>
    </row>
    <row r="10" spans="1:14" x14ac:dyDescent="0.25">
      <c r="A10" s="1">
        <v>8</v>
      </c>
      <c r="B10" s="2">
        <v>637333.53</v>
      </c>
      <c r="C10" s="2">
        <v>5080457.29</v>
      </c>
      <c r="D10" s="2">
        <v>769.8</v>
      </c>
      <c r="F10" s="1">
        <v>8</v>
      </c>
      <c r="G10" s="2">
        <v>637333.533592224</v>
      </c>
      <c r="H10" s="2">
        <v>5080457.2791137602</v>
      </c>
      <c r="I10" s="2">
        <v>769.81463623046898</v>
      </c>
      <c r="K10" s="1">
        <v>8</v>
      </c>
      <c r="L10" s="2">
        <f t="shared" si="0"/>
        <v>3.5922239767387509E-3</v>
      </c>
      <c r="M10" s="2">
        <f t="shared" si="1"/>
        <v>-1.0886239819228649E-2</v>
      </c>
      <c r="N10" s="2">
        <f t="shared" si="2"/>
        <v>1.4636230469022848E-2</v>
      </c>
    </row>
    <row r="11" spans="1:14" x14ac:dyDescent="0.25">
      <c r="A11" s="1">
        <v>9</v>
      </c>
      <c r="B11" s="2">
        <v>637358.47</v>
      </c>
      <c r="C11" s="2">
        <v>5080455.71</v>
      </c>
      <c r="D11" s="2">
        <v>771.17</v>
      </c>
      <c r="F11" s="1">
        <v>9</v>
      </c>
      <c r="G11" s="2">
        <v>637358.47756957996</v>
      </c>
      <c r="H11" s="2">
        <v>5080455.7192993099</v>
      </c>
      <c r="I11" s="2">
        <v>771.249755859375</v>
      </c>
      <c r="K11" s="1">
        <v>9</v>
      </c>
      <c r="L11" s="2">
        <f t="shared" si="0"/>
        <v>7.5695799896493554E-3</v>
      </c>
      <c r="M11" s="2">
        <f t="shared" si="1"/>
        <v>9.2993099242448807E-3</v>
      </c>
      <c r="N11" s="2">
        <f t="shared" si="2"/>
        <v>7.9755859375040927E-2</v>
      </c>
    </row>
    <row r="12" spans="1:14" x14ac:dyDescent="0.25">
      <c r="A12" s="1">
        <v>10</v>
      </c>
      <c r="B12" s="2">
        <v>637399.93999999994</v>
      </c>
      <c r="C12" s="2">
        <v>5080432.4800000004</v>
      </c>
      <c r="D12" s="2">
        <v>768.49</v>
      </c>
      <c r="F12" s="1">
        <v>10</v>
      </c>
      <c r="G12" s="2">
        <v>637399.94763946498</v>
      </c>
      <c r="H12" s="2">
        <v>5080432.4869995099</v>
      </c>
      <c r="I12" s="2">
        <v>768.61199951171898</v>
      </c>
      <c r="K12" s="1">
        <v>10</v>
      </c>
      <c r="L12" s="2">
        <f t="shared" si="0"/>
        <v>7.639465038664639E-3</v>
      </c>
      <c r="M12" s="2">
        <f t="shared" si="1"/>
        <v>6.999509409070015E-3</v>
      </c>
      <c r="N12" s="2">
        <f t="shared" si="2"/>
        <v>0.12199951171896828</v>
      </c>
    </row>
    <row r="13" spans="1:14" x14ac:dyDescent="0.25">
      <c r="A13" s="1">
        <v>11</v>
      </c>
      <c r="B13" s="2">
        <v>637462.02</v>
      </c>
      <c r="C13" s="2">
        <v>5080386.55</v>
      </c>
      <c r="D13" s="2">
        <v>767.31</v>
      </c>
      <c r="F13" s="1">
        <v>11</v>
      </c>
      <c r="G13" s="2">
        <v>637462.00322723296</v>
      </c>
      <c r="H13" s="2">
        <v>5080386.51989746</v>
      </c>
      <c r="I13" s="2">
        <v>767.2744140625</v>
      </c>
      <c r="K13" s="1">
        <v>11</v>
      </c>
      <c r="L13" s="2">
        <f t="shared" si="0"/>
        <v>-1.6772767063230276E-2</v>
      </c>
      <c r="M13" s="2">
        <f t="shared" si="1"/>
        <v>-3.010253980755806E-2</v>
      </c>
      <c r="N13" s="2">
        <f t="shared" si="2"/>
        <v>-3.558593749994543E-2</v>
      </c>
    </row>
    <row r="14" spans="1:14" x14ac:dyDescent="0.25">
      <c r="A14" s="1">
        <v>12</v>
      </c>
      <c r="B14" s="2">
        <v>637435.51</v>
      </c>
      <c r="C14" s="2">
        <v>5080387.4800000004</v>
      </c>
      <c r="D14" s="2">
        <v>772.33</v>
      </c>
      <c r="F14" s="1">
        <v>12</v>
      </c>
      <c r="G14" s="2">
        <v>637435.48975372303</v>
      </c>
      <c r="H14" s="2">
        <v>5080387.4457092201</v>
      </c>
      <c r="I14" s="2">
        <v>772.36395263671898</v>
      </c>
      <c r="K14" s="1">
        <v>12</v>
      </c>
      <c r="L14" s="2">
        <f t="shared" si="0"/>
        <v>-2.0246276981197298E-2</v>
      </c>
      <c r="M14" s="2">
        <f t="shared" si="1"/>
        <v>-3.4290780313313007E-2</v>
      </c>
      <c r="N14" s="2">
        <f t="shared" si="2"/>
        <v>3.3952636718936446E-2</v>
      </c>
    </row>
    <row r="15" spans="1:14" x14ac:dyDescent="0.25">
      <c r="A15" s="1">
        <v>13</v>
      </c>
      <c r="B15" s="2">
        <v>637440.68000000005</v>
      </c>
      <c r="C15" s="2">
        <v>5080437.04</v>
      </c>
      <c r="D15" s="2">
        <v>764.18</v>
      </c>
      <c r="F15" s="1">
        <v>13</v>
      </c>
      <c r="G15" s="2">
        <v>637440.65865325904</v>
      </c>
      <c r="H15" s="2">
        <v>5080437.0524291899</v>
      </c>
      <c r="I15" s="2">
        <v>764.22589111328102</v>
      </c>
      <c r="K15" s="1">
        <v>13</v>
      </c>
      <c r="L15" s="2">
        <f t="shared" si="0"/>
        <v>-2.1346741006709635E-2</v>
      </c>
      <c r="M15" s="2">
        <f t="shared" si="1"/>
        <v>1.2429189868271351E-2</v>
      </c>
      <c r="N15" s="2">
        <f t="shared" si="2"/>
        <v>4.5891113281072649E-2</v>
      </c>
    </row>
    <row r="16" spans="1:14" x14ac:dyDescent="0.25">
      <c r="L16" s="2"/>
      <c r="M16" s="2"/>
      <c r="N16" s="2"/>
    </row>
    <row r="17" spans="12:15" x14ac:dyDescent="0.25">
      <c r="L17" s="2">
        <f>AVERAGE(L3:L15)</f>
        <v>-6.1223548568355348E-3</v>
      </c>
      <c r="M17" s="2">
        <f>AVERAGE(M3:M15)</f>
        <v>-2.4442840367555618E-4</v>
      </c>
      <c r="N17" s="2">
        <f>AVERAGE(N3:N15)</f>
        <v>-1.9794170662652716E-4</v>
      </c>
      <c r="O17" s="1" t="s">
        <v>5</v>
      </c>
    </row>
    <row r="18" spans="12:15" x14ac:dyDescent="0.25">
      <c r="L18" s="2">
        <f>SQRT(DEVSQ(L3:L15)/($A$15-1))</f>
        <v>1.3382596201021042E-2</v>
      </c>
      <c r="M18" s="2">
        <f>SQRT(DEVSQ(M3:M15)/($A$15-1))</f>
        <v>1.5971068035156719E-2</v>
      </c>
      <c r="N18" s="2">
        <f>SQRT(DEVSQ(N3:N15)/($A$15-1))</f>
        <v>7.4905008416807514E-2</v>
      </c>
      <c r="O18" s="1" t="s">
        <v>6</v>
      </c>
    </row>
    <row r="19" spans="12:15" x14ac:dyDescent="0.25">
      <c r="L19" s="2">
        <f>MAX(L3:L15)</f>
        <v>9.5590199343860149E-3</v>
      </c>
      <c r="M19" s="2">
        <f t="shared" ref="M19:N19" si="3">MAX(M3:M15)</f>
        <v>1.4183340594172478E-2</v>
      </c>
      <c r="N19" s="2">
        <f t="shared" si="3"/>
        <v>0.12199951171896828</v>
      </c>
      <c r="O19" s="1" t="s">
        <v>7</v>
      </c>
    </row>
    <row r="20" spans="12:15" x14ac:dyDescent="0.25">
      <c r="L20" s="2">
        <f>MIN(L3:L15)</f>
        <v>-2.4340057978406549E-2</v>
      </c>
      <c r="M20" s="2">
        <f t="shared" ref="M20:N20" si="4">MIN(M3:M15)</f>
        <v>-3.4290780313313007E-2</v>
      </c>
      <c r="N20" s="2">
        <f t="shared" si="4"/>
        <v>-0.15190917968709527</v>
      </c>
      <c r="O20" s="1" t="s">
        <v>8</v>
      </c>
    </row>
    <row r="21" spans="12:15" x14ac:dyDescent="0.25">
      <c r="L21" s="2"/>
      <c r="M21" s="2"/>
      <c r="N21" s="2"/>
    </row>
    <row r="22" spans="12:15" x14ac:dyDescent="0.25">
      <c r="L22" s="2"/>
      <c r="M22" s="2"/>
      <c r="N22" s="2"/>
    </row>
    <row r="23" spans="12:15" x14ac:dyDescent="0.25">
      <c r="L23" s="2"/>
      <c r="M23" s="2"/>
      <c r="N23" s="2"/>
    </row>
    <row r="24" spans="12:15" x14ac:dyDescent="0.25">
      <c r="L24" s="2"/>
      <c r="M24" s="2"/>
      <c r="N24" s="2"/>
    </row>
    <row r="25" spans="12:15" x14ac:dyDescent="0.25">
      <c r="L25" s="2"/>
      <c r="M25" s="2"/>
      <c r="N25" s="2"/>
    </row>
  </sheetData>
  <mergeCells count="3">
    <mergeCell ref="A1:D1"/>
    <mergeCell ref="F1:I1"/>
    <mergeCell ref="L1:N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sqref="A1:D1"/>
    </sheetView>
  </sheetViews>
  <sheetFormatPr defaultColWidth="11.42578125" defaultRowHeight="15" x14ac:dyDescent="0.25"/>
  <cols>
    <col min="1" max="1" width="3" style="1" bestFit="1" customWidth="1"/>
    <col min="2" max="4" width="11.7109375" style="2" customWidth="1"/>
    <col min="5" max="5" width="11.7109375" style="1" customWidth="1"/>
    <col min="6" max="6" width="3" style="1" bestFit="1" customWidth="1"/>
    <col min="7" max="10" width="11.7109375" style="1" customWidth="1"/>
    <col min="11" max="11" width="3" style="1" bestFit="1" customWidth="1"/>
    <col min="12" max="15" width="11.7109375" style="1" customWidth="1"/>
    <col min="16" max="16384" width="11.42578125" style="1"/>
  </cols>
  <sheetData>
    <row r="1" spans="1:14" s="4" customFormat="1" x14ac:dyDescent="0.25">
      <c r="A1" s="14" t="s">
        <v>9</v>
      </c>
      <c r="B1" s="14"/>
      <c r="C1" s="14"/>
      <c r="D1" s="14"/>
      <c r="F1" s="14" t="s">
        <v>0</v>
      </c>
      <c r="G1" s="14"/>
      <c r="H1" s="14"/>
      <c r="I1" s="14"/>
      <c r="K1" s="6"/>
      <c r="L1" s="14" t="s">
        <v>1</v>
      </c>
      <c r="M1" s="14"/>
      <c r="N1" s="14"/>
    </row>
    <row r="2" spans="1:14" s="4" customFormat="1" x14ac:dyDescent="0.25">
      <c r="B2" s="3" t="s">
        <v>2</v>
      </c>
      <c r="C2" s="3" t="s">
        <v>3</v>
      </c>
      <c r="D2" s="3" t="s">
        <v>4</v>
      </c>
      <c r="G2" s="4" t="s">
        <v>2</v>
      </c>
      <c r="H2" s="4" t="s">
        <v>3</v>
      </c>
      <c r="I2" s="4" t="s">
        <v>4</v>
      </c>
      <c r="K2" s="6"/>
      <c r="L2" s="4" t="s">
        <v>2</v>
      </c>
      <c r="M2" s="4" t="s">
        <v>3</v>
      </c>
      <c r="N2" s="4" t="s">
        <v>4</v>
      </c>
    </row>
    <row r="3" spans="1:14" x14ac:dyDescent="0.25">
      <c r="A3" s="1">
        <v>1</v>
      </c>
      <c r="B3" s="2">
        <v>637449.15</v>
      </c>
      <c r="C3" s="2">
        <v>5080359.3600000003</v>
      </c>
      <c r="D3" s="2">
        <v>772.07</v>
      </c>
      <c r="F3" s="1">
        <v>1</v>
      </c>
      <c r="G3" s="2">
        <v>637449.04283904994</v>
      </c>
      <c r="H3" s="2">
        <v>5080359.4354248</v>
      </c>
      <c r="I3" s="2">
        <v>771.88226318359398</v>
      </c>
      <c r="K3" s="1">
        <v>1</v>
      </c>
      <c r="L3" s="2">
        <f>G3-B3</f>
        <v>-0.10716095007956028</v>
      </c>
      <c r="M3" s="2">
        <f>H3-C3</f>
        <v>7.5424799695611E-2</v>
      </c>
      <c r="N3" s="2">
        <f>I3-D3</f>
        <v>-0.18773681640607265</v>
      </c>
    </row>
    <row r="4" spans="1:14" x14ac:dyDescent="0.25">
      <c r="A4" s="1">
        <v>2</v>
      </c>
      <c r="B4" s="2">
        <v>637408.91</v>
      </c>
      <c r="C4" s="2">
        <v>5080377.46</v>
      </c>
      <c r="D4" s="2">
        <v>772.09</v>
      </c>
      <c r="F4" s="1">
        <v>2</v>
      </c>
      <c r="G4" s="2">
        <v>637408.94783782901</v>
      </c>
      <c r="H4" s="2">
        <v>5080377.5220336895</v>
      </c>
      <c r="I4" s="2">
        <v>772.10455322265602</v>
      </c>
      <c r="K4" s="1">
        <v>2</v>
      </c>
      <c r="L4" s="2">
        <f t="shared" ref="L4:L15" si="0">G4-B4</f>
        <v>3.7837828975170851E-2</v>
      </c>
      <c r="M4" s="2">
        <f t="shared" ref="M4:M15" si="1">H4-C4</f>
        <v>6.2033689580857754E-2</v>
      </c>
      <c r="N4" s="2">
        <f t="shared" ref="N4:N15" si="2">I4-D4</f>
        <v>1.4553222655990794E-2</v>
      </c>
    </row>
    <row r="5" spans="1:14" x14ac:dyDescent="0.25">
      <c r="A5" s="1">
        <v>3</v>
      </c>
      <c r="B5" s="2">
        <v>637352.89</v>
      </c>
      <c r="C5" s="2">
        <v>5080410.68</v>
      </c>
      <c r="D5" s="2">
        <v>770.38</v>
      </c>
      <c r="F5" s="1">
        <v>3</v>
      </c>
      <c r="G5" s="2">
        <v>637352.97789001395</v>
      </c>
      <c r="H5" s="2">
        <v>5080410.6486205999</v>
      </c>
      <c r="I5" s="2">
        <v>770.44934082031295</v>
      </c>
      <c r="K5" s="1">
        <v>3</v>
      </c>
      <c r="L5" s="2">
        <f t="shared" si="0"/>
        <v>8.789001393597573E-2</v>
      </c>
      <c r="M5" s="2">
        <f t="shared" si="1"/>
        <v>-3.1379399821162224E-2</v>
      </c>
      <c r="N5" s="2">
        <f t="shared" si="2"/>
        <v>6.9340820312959295E-2</v>
      </c>
    </row>
    <row r="6" spans="1:14" x14ac:dyDescent="0.25">
      <c r="A6" s="1">
        <v>4</v>
      </c>
      <c r="B6" s="2">
        <v>637303.43000000005</v>
      </c>
      <c r="C6" s="2">
        <v>5080462.34</v>
      </c>
      <c r="D6" s="2">
        <v>769.95</v>
      </c>
      <c r="F6" s="1">
        <v>4</v>
      </c>
      <c r="G6" s="2">
        <v>637303.37313842704</v>
      </c>
      <c r="H6" s="2">
        <v>5080462.2431640597</v>
      </c>
      <c r="I6" s="2">
        <v>769.89801025390602</v>
      </c>
      <c r="K6" s="1">
        <v>4</v>
      </c>
      <c r="L6" s="2">
        <f t="shared" si="0"/>
        <v>-5.6861573015339673E-2</v>
      </c>
      <c r="M6" s="2">
        <f t="shared" si="1"/>
        <v>-9.6835940144956112E-2</v>
      </c>
      <c r="N6" s="2">
        <f t="shared" si="2"/>
        <v>-5.1989746094022848E-2</v>
      </c>
    </row>
    <row r="7" spans="1:14" x14ac:dyDescent="0.25">
      <c r="A7" s="1">
        <v>5</v>
      </c>
      <c r="B7" s="2">
        <v>637318.88</v>
      </c>
      <c r="C7" s="2">
        <v>5080493.71</v>
      </c>
      <c r="D7" s="2">
        <v>769.51</v>
      </c>
      <c r="F7" s="1">
        <v>5</v>
      </c>
      <c r="G7" s="2">
        <v>637318.811019897</v>
      </c>
      <c r="H7" s="2">
        <v>5080493.6997070303</v>
      </c>
      <c r="I7" s="2">
        <v>769.44976806640602</v>
      </c>
      <c r="K7" s="1">
        <v>5</v>
      </c>
      <c r="L7" s="2">
        <f t="shared" si="0"/>
        <v>-6.89801030093804E-2</v>
      </c>
      <c r="M7" s="2">
        <f t="shared" si="1"/>
        <v>-1.0292969644069672E-2</v>
      </c>
      <c r="N7" s="2">
        <f t="shared" si="2"/>
        <v>-6.0231933593968279E-2</v>
      </c>
    </row>
    <row r="8" spans="1:14" x14ac:dyDescent="0.25">
      <c r="A8" s="1">
        <v>6</v>
      </c>
      <c r="B8" s="2">
        <v>637343.64</v>
      </c>
      <c r="C8" s="2">
        <v>5080514.76</v>
      </c>
      <c r="D8" s="2">
        <v>770.09</v>
      </c>
      <c r="F8" s="1">
        <v>6</v>
      </c>
      <c r="G8" s="2">
        <v>637343.61314391997</v>
      </c>
      <c r="H8" s="2">
        <v>5080514.8567504799</v>
      </c>
      <c r="I8" s="2">
        <v>769.96319580078102</v>
      </c>
      <c r="K8" s="1">
        <v>6</v>
      </c>
      <c r="L8" s="2">
        <f t="shared" si="0"/>
        <v>-2.6856080046854913E-2</v>
      </c>
      <c r="M8" s="2">
        <f t="shared" si="1"/>
        <v>9.6750480122864246E-2</v>
      </c>
      <c r="N8" s="2">
        <f t="shared" si="2"/>
        <v>-0.12680419921900921</v>
      </c>
    </row>
    <row r="9" spans="1:14" x14ac:dyDescent="0.25">
      <c r="A9" s="1">
        <v>7</v>
      </c>
      <c r="B9" s="2">
        <v>637368</v>
      </c>
      <c r="C9" s="2">
        <v>5080488.7300000004</v>
      </c>
      <c r="D9" s="2">
        <v>769.12</v>
      </c>
      <c r="F9" s="1">
        <v>7</v>
      </c>
      <c r="G9" s="2">
        <v>637368.04393005301</v>
      </c>
      <c r="H9" s="2">
        <v>5080488.7488403302</v>
      </c>
      <c r="I9" s="2">
        <v>769.146240234375</v>
      </c>
      <c r="K9" s="1">
        <v>7</v>
      </c>
      <c r="L9" s="2">
        <f t="shared" si="0"/>
        <v>4.3930053012445569E-2</v>
      </c>
      <c r="M9" s="2">
        <f t="shared" si="1"/>
        <v>1.8840329721570015E-2</v>
      </c>
      <c r="N9" s="2">
        <f t="shared" si="2"/>
        <v>2.6240234374995453E-2</v>
      </c>
    </row>
    <row r="10" spans="1:14" x14ac:dyDescent="0.25">
      <c r="A10" s="1">
        <v>8</v>
      </c>
      <c r="B10" s="2">
        <v>637333.53</v>
      </c>
      <c r="C10" s="2">
        <v>5080457.29</v>
      </c>
      <c r="D10" s="2">
        <v>769.8</v>
      </c>
      <c r="F10" s="1">
        <v>8</v>
      </c>
      <c r="G10" s="2">
        <v>637333.53337097098</v>
      </c>
      <c r="H10" s="2">
        <v>5080457.2252807599</v>
      </c>
      <c r="I10" s="2">
        <v>769.81481933593795</v>
      </c>
      <c r="K10" s="1">
        <v>8</v>
      </c>
      <c r="L10" s="2">
        <f t="shared" si="0"/>
        <v>3.3709709532558918E-3</v>
      </c>
      <c r="M10" s="2">
        <f t="shared" si="1"/>
        <v>-6.4719240181148052E-2</v>
      </c>
      <c r="N10" s="2">
        <f t="shared" si="2"/>
        <v>1.4819335938000222E-2</v>
      </c>
    </row>
    <row r="11" spans="1:14" x14ac:dyDescent="0.25">
      <c r="A11" s="1">
        <v>9</v>
      </c>
      <c r="B11" s="2">
        <v>637358.47</v>
      </c>
      <c r="C11" s="2">
        <v>5080455.71</v>
      </c>
      <c r="D11" s="2">
        <v>771.17</v>
      </c>
      <c r="F11" s="1">
        <v>9</v>
      </c>
      <c r="G11" s="2">
        <v>637358.49757385196</v>
      </c>
      <c r="H11" s="2">
        <v>5080455.7083129799</v>
      </c>
      <c r="I11" s="2">
        <v>771.26922607421898</v>
      </c>
      <c r="K11" s="1">
        <v>9</v>
      </c>
      <c r="L11" s="2">
        <f t="shared" si="0"/>
        <v>2.7573851984925568E-2</v>
      </c>
      <c r="M11" s="2">
        <f t="shared" si="1"/>
        <v>-1.6870200634002686E-3</v>
      </c>
      <c r="N11" s="2">
        <f t="shared" si="2"/>
        <v>9.9226074219018301E-2</v>
      </c>
    </row>
    <row r="12" spans="1:14" x14ac:dyDescent="0.25">
      <c r="A12" s="1">
        <v>10</v>
      </c>
      <c r="B12" s="2">
        <v>637399.93999999994</v>
      </c>
      <c r="C12" s="2">
        <v>5080432.4800000004</v>
      </c>
      <c r="D12" s="2">
        <v>768.49</v>
      </c>
      <c r="F12" s="1">
        <v>10</v>
      </c>
      <c r="G12" s="2">
        <v>637399.97618103004</v>
      </c>
      <c r="H12" s="2">
        <v>5080432.46203613</v>
      </c>
      <c r="I12" s="2">
        <v>768.63165283203102</v>
      </c>
      <c r="K12" s="1">
        <v>10</v>
      </c>
      <c r="L12" s="2">
        <f t="shared" si="0"/>
        <v>3.6181030096486211E-2</v>
      </c>
      <c r="M12" s="2">
        <f t="shared" si="1"/>
        <v>-1.796387042850256E-2</v>
      </c>
      <c r="N12" s="2">
        <f t="shared" si="2"/>
        <v>0.14165283203101353</v>
      </c>
    </row>
    <row r="13" spans="1:14" x14ac:dyDescent="0.25">
      <c r="A13" s="1">
        <v>11</v>
      </c>
      <c r="B13" s="2">
        <v>637462.02</v>
      </c>
      <c r="C13" s="2">
        <v>5080386.55</v>
      </c>
      <c r="D13" s="2">
        <v>767.31</v>
      </c>
      <c r="F13" s="1">
        <v>11</v>
      </c>
      <c r="G13" s="2">
        <v>637461.95246887195</v>
      </c>
      <c r="H13" s="2">
        <v>5080386.5019531203</v>
      </c>
      <c r="I13" s="2">
        <v>767.27978515625</v>
      </c>
      <c r="K13" s="1">
        <v>11</v>
      </c>
      <c r="L13" s="2">
        <f t="shared" si="0"/>
        <v>-6.7531128064729273E-2</v>
      </c>
      <c r="M13" s="2">
        <f t="shared" si="1"/>
        <v>-4.8046879470348358E-2</v>
      </c>
      <c r="N13" s="2">
        <f t="shared" si="2"/>
        <v>-3.021484374994543E-2</v>
      </c>
    </row>
    <row r="14" spans="1:14" x14ac:dyDescent="0.25">
      <c r="A14" s="1">
        <v>12</v>
      </c>
      <c r="B14" s="2">
        <v>637435.51</v>
      </c>
      <c r="C14" s="2">
        <v>5080387.4800000004</v>
      </c>
      <c r="D14" s="2">
        <v>772.33</v>
      </c>
      <c r="F14" s="1">
        <v>12</v>
      </c>
      <c r="G14" s="2">
        <v>637435.48033904994</v>
      </c>
      <c r="H14" s="2">
        <v>5080387.4785156203</v>
      </c>
      <c r="I14" s="2">
        <v>772.36291503906295</v>
      </c>
      <c r="K14" s="1">
        <v>12</v>
      </c>
      <c r="L14" s="2">
        <f t="shared" si="0"/>
        <v>-2.9660950065590441E-2</v>
      </c>
      <c r="M14" s="2">
        <f t="shared" si="1"/>
        <v>-1.4843801036477089E-3</v>
      </c>
      <c r="N14" s="2">
        <f t="shared" si="2"/>
        <v>3.291503906291382E-2</v>
      </c>
    </row>
    <row r="15" spans="1:14" x14ac:dyDescent="0.25">
      <c r="A15" s="1">
        <v>13</v>
      </c>
      <c r="B15" s="2">
        <v>637440.68000000005</v>
      </c>
      <c r="C15" s="2">
        <v>5080437.04</v>
      </c>
      <c r="D15" s="2">
        <v>764.18</v>
      </c>
      <c r="F15" s="1">
        <v>13</v>
      </c>
      <c r="G15" s="2">
        <v>637440.73075103702</v>
      </c>
      <c r="H15" s="2">
        <v>5080436.9984741202</v>
      </c>
      <c r="I15" s="2">
        <v>764.23016357421898</v>
      </c>
      <c r="K15" s="1">
        <v>13</v>
      </c>
      <c r="L15" s="2">
        <f t="shared" si="0"/>
        <v>5.0751036964356899E-2</v>
      </c>
      <c r="M15" s="2">
        <f t="shared" si="1"/>
        <v>-4.1525879874825478E-2</v>
      </c>
      <c r="N15" s="2">
        <f t="shared" si="2"/>
        <v>5.0163574219027396E-2</v>
      </c>
    </row>
    <row r="16" spans="1:14" x14ac:dyDescent="0.25">
      <c r="L16" s="2"/>
      <c r="M16" s="2"/>
      <c r="N16" s="2"/>
    </row>
    <row r="17" spans="12:15" x14ac:dyDescent="0.25">
      <c r="L17" s="2">
        <f>AVERAGE(L3:L15)</f>
        <v>-5.3473844891414046E-3</v>
      </c>
      <c r="M17" s="2">
        <f>AVERAGE(M3:M15)</f>
        <v>-4.6835600470121093E-3</v>
      </c>
      <c r="N17" s="2">
        <f>AVERAGE(N3:N15)</f>
        <v>-6.2049278839227697E-4</v>
      </c>
      <c r="O17" s="1" t="s">
        <v>5</v>
      </c>
    </row>
    <row r="18" spans="12:15" x14ac:dyDescent="0.25">
      <c r="L18" s="2">
        <f>SQRT(DEVSQ(L3:L15)/($A$15-1))</f>
        <v>5.8457483594681101E-2</v>
      </c>
      <c r="M18" s="2">
        <f>SQRT(DEVSQ(M3:M15)/($A$15-1))</f>
        <v>5.6261717762810463E-2</v>
      </c>
      <c r="N18" s="2">
        <f>SQRT(DEVSQ(N3:N15)/($A$15-1))</f>
        <v>9.037071760462162E-2</v>
      </c>
      <c r="O18" s="1" t="s">
        <v>6</v>
      </c>
    </row>
    <row r="19" spans="12:15" x14ac:dyDescent="0.25">
      <c r="L19" s="2">
        <f>MAX(L3:L15)</f>
        <v>8.789001393597573E-2</v>
      </c>
      <c r="M19" s="2">
        <f t="shared" ref="M19:N19" si="3">MAX(M3:M15)</f>
        <v>9.6750480122864246E-2</v>
      </c>
      <c r="N19" s="2">
        <f t="shared" si="3"/>
        <v>0.14165283203101353</v>
      </c>
      <c r="O19" s="1" t="s">
        <v>7</v>
      </c>
    </row>
    <row r="20" spans="12:15" x14ac:dyDescent="0.25">
      <c r="L20" s="2">
        <f>MIN(L3:L15)</f>
        <v>-0.10716095007956028</v>
      </c>
      <c r="M20" s="2">
        <f t="shared" ref="M20:N20" si="4">MIN(M3:M15)</f>
        <v>-9.6835940144956112E-2</v>
      </c>
      <c r="N20" s="2">
        <f t="shared" si="4"/>
        <v>-0.18773681640607265</v>
      </c>
      <c r="O20" s="1" t="s">
        <v>8</v>
      </c>
    </row>
    <row r="21" spans="12:15" x14ac:dyDescent="0.25">
      <c r="L21" s="2"/>
      <c r="M21" s="2"/>
      <c r="N21" s="2"/>
    </row>
    <row r="22" spans="12:15" x14ac:dyDescent="0.25">
      <c r="L22" s="2"/>
      <c r="M22" s="2"/>
      <c r="N22" s="2"/>
    </row>
    <row r="23" spans="12:15" x14ac:dyDescent="0.25">
      <c r="L23" s="2"/>
      <c r="M23" s="2"/>
      <c r="N23" s="2"/>
    </row>
    <row r="24" spans="12:15" x14ac:dyDescent="0.25">
      <c r="L24" s="2"/>
      <c r="M24" s="2"/>
      <c r="N24" s="2"/>
    </row>
    <row r="25" spans="12:15" x14ac:dyDescent="0.25">
      <c r="L25" s="2"/>
      <c r="M25" s="2"/>
      <c r="N25" s="2"/>
    </row>
  </sheetData>
  <mergeCells count="3">
    <mergeCell ref="A1:D1"/>
    <mergeCell ref="F1:I1"/>
    <mergeCell ref="L1:N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sqref="A1:D1"/>
    </sheetView>
  </sheetViews>
  <sheetFormatPr defaultColWidth="11.42578125" defaultRowHeight="15" x14ac:dyDescent="0.25"/>
  <cols>
    <col min="1" max="1" width="3" style="1" bestFit="1" customWidth="1"/>
    <col min="2" max="4" width="11.7109375" style="2" customWidth="1"/>
    <col min="5" max="5" width="11.7109375" style="1" customWidth="1"/>
    <col min="6" max="6" width="3" style="1" bestFit="1" customWidth="1"/>
    <col min="7" max="10" width="11.7109375" style="1" customWidth="1"/>
    <col min="11" max="11" width="3" style="1" bestFit="1" customWidth="1"/>
    <col min="12" max="15" width="11.7109375" style="1" customWidth="1"/>
    <col min="16" max="16384" width="11.42578125" style="1"/>
  </cols>
  <sheetData>
    <row r="1" spans="1:18" s="5" customFormat="1" x14ac:dyDescent="0.25">
      <c r="A1" s="14" t="s">
        <v>9</v>
      </c>
      <c r="B1" s="14"/>
      <c r="C1" s="14"/>
      <c r="D1" s="14"/>
      <c r="F1" s="14" t="s">
        <v>0</v>
      </c>
      <c r="G1" s="14"/>
      <c r="H1" s="14"/>
      <c r="I1" s="14"/>
      <c r="K1" s="6"/>
      <c r="L1" s="14" t="s">
        <v>1</v>
      </c>
      <c r="M1" s="14"/>
      <c r="N1" s="14"/>
    </row>
    <row r="2" spans="1:18" s="5" customFormat="1" x14ac:dyDescent="0.25">
      <c r="B2" s="3" t="s">
        <v>2</v>
      </c>
      <c r="C2" s="3" t="s">
        <v>3</v>
      </c>
      <c r="D2" s="3" t="s">
        <v>4</v>
      </c>
      <c r="G2" s="5" t="s">
        <v>2</v>
      </c>
      <c r="H2" s="5" t="s">
        <v>3</v>
      </c>
      <c r="I2" s="5" t="s">
        <v>4</v>
      </c>
      <c r="K2" s="6"/>
      <c r="L2" s="5" t="s">
        <v>2</v>
      </c>
      <c r="M2" s="5" t="s">
        <v>3</v>
      </c>
      <c r="N2" s="5" t="s">
        <v>4</v>
      </c>
    </row>
    <row r="3" spans="1:18" x14ac:dyDescent="0.25">
      <c r="A3" s="1">
        <v>1</v>
      </c>
      <c r="B3" s="2">
        <v>637449.15</v>
      </c>
      <c r="C3" s="2">
        <v>5080359.3600000003</v>
      </c>
      <c r="D3" s="2">
        <v>772.07</v>
      </c>
      <c r="F3" s="1">
        <v>1</v>
      </c>
      <c r="G3" s="2">
        <v>637449.13700103702</v>
      </c>
      <c r="H3" s="2">
        <v>5080359.3759994498</v>
      </c>
      <c r="I3" s="2">
        <v>772.03497314453102</v>
      </c>
      <c r="K3" s="1">
        <v>1</v>
      </c>
      <c r="L3" s="2">
        <f>G3-B3</f>
        <v>-1.2998963007703424E-2</v>
      </c>
      <c r="M3" s="2">
        <f>H3-C3</f>
        <v>1.5999449416995049E-2</v>
      </c>
      <c r="N3" s="2">
        <f>I3-D3</f>
        <v>-3.5026855469027396E-2</v>
      </c>
      <c r="Q3" s="2"/>
      <c r="R3" s="2"/>
    </row>
    <row r="4" spans="1:18" x14ac:dyDescent="0.25">
      <c r="A4" s="1">
        <v>2</v>
      </c>
      <c r="B4" s="2">
        <v>637408.91</v>
      </c>
      <c r="C4" s="2">
        <v>5080377.46</v>
      </c>
      <c r="D4" s="2">
        <v>772.09</v>
      </c>
      <c r="F4" s="1">
        <v>2</v>
      </c>
      <c r="G4" s="2">
        <v>637408.91699981596</v>
      </c>
      <c r="H4" s="2">
        <v>5080377.47299957</v>
      </c>
      <c r="I4" s="2">
        <v>772.08801269531295</v>
      </c>
      <c r="K4" s="1">
        <v>2</v>
      </c>
      <c r="L4" s="2">
        <f t="shared" ref="L4:L15" si="0">G4-B4</f>
        <v>6.9998159306123853E-3</v>
      </c>
      <c r="M4" s="2">
        <f t="shared" ref="M4:M15" si="1">H4-C4</f>
        <v>1.2999569997191429E-2</v>
      </c>
      <c r="N4" s="2">
        <f t="shared" ref="N4:N15" si="2">I4-D4</f>
        <v>-1.987304687077085E-3</v>
      </c>
      <c r="Q4" s="2"/>
      <c r="R4" s="2"/>
    </row>
    <row r="5" spans="1:18" x14ac:dyDescent="0.25">
      <c r="A5" s="1">
        <v>3</v>
      </c>
      <c r="B5" s="2">
        <v>637352.89</v>
      </c>
      <c r="C5" s="2">
        <v>5080410.68</v>
      </c>
      <c r="D5" s="2">
        <v>770.38</v>
      </c>
      <c r="F5" s="1">
        <v>3</v>
      </c>
      <c r="G5" s="2">
        <v>637352.89899826003</v>
      </c>
      <c r="H5" s="2">
        <v>5080410.6839981005</v>
      </c>
      <c r="I5" s="2">
        <v>770.38000488281295</v>
      </c>
      <c r="K5" s="1">
        <v>3</v>
      </c>
      <c r="L5" s="2">
        <f t="shared" si="0"/>
        <v>8.9982600184157491E-3</v>
      </c>
      <c r="M5" s="2">
        <f t="shared" si="1"/>
        <v>3.998100757598877E-3</v>
      </c>
      <c r="N5" s="2">
        <f t="shared" si="2"/>
        <v>4.8828129592948244E-6</v>
      </c>
      <c r="Q5" s="2"/>
      <c r="R5" s="2"/>
    </row>
    <row r="6" spans="1:18" x14ac:dyDescent="0.25">
      <c r="A6" s="1">
        <v>4</v>
      </c>
      <c r="B6" s="2">
        <v>637303.43000000005</v>
      </c>
      <c r="C6" s="2">
        <v>5080462.34</v>
      </c>
      <c r="D6" s="2">
        <v>769.95</v>
      </c>
      <c r="F6" s="1">
        <v>4</v>
      </c>
      <c r="G6" s="2">
        <v>637303.452003479</v>
      </c>
      <c r="H6" s="2">
        <v>5080462.3200073196</v>
      </c>
      <c r="I6" s="2">
        <v>769.97900390625</v>
      </c>
      <c r="K6" s="1">
        <v>4</v>
      </c>
      <c r="L6" s="2">
        <f t="shared" si="0"/>
        <v>2.2003478952683508E-2</v>
      </c>
      <c r="M6" s="2">
        <f t="shared" si="1"/>
        <v>-1.9992680288851261E-2</v>
      </c>
      <c r="N6" s="2">
        <f t="shared" si="2"/>
        <v>2.9003906249954525E-2</v>
      </c>
      <c r="Q6" s="2"/>
      <c r="R6" s="2"/>
    </row>
    <row r="7" spans="1:18" x14ac:dyDescent="0.25">
      <c r="A7" s="1">
        <v>5</v>
      </c>
      <c r="B7" s="2">
        <v>637318.88</v>
      </c>
      <c r="C7" s="2">
        <v>5080493.71</v>
      </c>
      <c r="D7" s="2">
        <v>769.51</v>
      </c>
      <c r="F7" s="1">
        <v>5</v>
      </c>
      <c r="G7" s="2">
        <v>637318.88600158598</v>
      </c>
      <c r="H7" s="2">
        <v>5080493.6959991399</v>
      </c>
      <c r="I7" s="2">
        <v>769.52197265625</v>
      </c>
      <c r="K7" s="1">
        <v>5</v>
      </c>
      <c r="L7" s="2">
        <f t="shared" si="0"/>
        <v>6.0015859780833125E-3</v>
      </c>
      <c r="M7" s="2">
        <f t="shared" si="1"/>
        <v>-1.4000860042870045E-2</v>
      </c>
      <c r="N7" s="2">
        <f t="shared" si="2"/>
        <v>1.1972656250009095E-2</v>
      </c>
      <c r="Q7" s="2"/>
      <c r="R7" s="2"/>
    </row>
    <row r="8" spans="1:18" x14ac:dyDescent="0.25">
      <c r="A8" s="1">
        <v>6</v>
      </c>
      <c r="B8" s="2">
        <v>637343.64</v>
      </c>
      <c r="C8" s="2">
        <v>5080514.76</v>
      </c>
      <c r="D8" s="2">
        <v>770.09</v>
      </c>
      <c r="F8" s="1">
        <v>6</v>
      </c>
      <c r="G8" s="2">
        <v>637343.65999984695</v>
      </c>
      <c r="H8" s="2">
        <v>5080514.75900268</v>
      </c>
      <c r="I8" s="2">
        <v>770.072021484375</v>
      </c>
      <c r="K8" s="1">
        <v>6</v>
      </c>
      <c r="L8" s="2">
        <f t="shared" si="0"/>
        <v>1.9999846932478249E-2</v>
      </c>
      <c r="M8" s="2">
        <f t="shared" si="1"/>
        <v>-9.9731981754302979E-4</v>
      </c>
      <c r="N8" s="2">
        <f t="shared" si="2"/>
        <v>-1.7978515625031832E-2</v>
      </c>
      <c r="Q8" s="2"/>
      <c r="R8" s="2"/>
    </row>
    <row r="9" spans="1:18" x14ac:dyDescent="0.25">
      <c r="A9" s="1">
        <v>7</v>
      </c>
      <c r="B9" s="2">
        <v>637368</v>
      </c>
      <c r="C9" s="2">
        <v>5080488.7300000004</v>
      </c>
      <c r="D9" s="2">
        <v>769.12</v>
      </c>
      <c r="F9" s="1">
        <v>7</v>
      </c>
      <c r="G9" s="2">
        <v>637368.02199935901</v>
      </c>
      <c r="H9" s="2">
        <v>5080488.7290038997</v>
      </c>
      <c r="I9" s="2">
        <v>769.10998535156295</v>
      </c>
      <c r="K9" s="1">
        <v>7</v>
      </c>
      <c r="L9" s="2">
        <f t="shared" si="0"/>
        <v>2.1999359014444053E-2</v>
      </c>
      <c r="M9" s="2">
        <f t="shared" si="1"/>
        <v>-9.9610071629285812E-4</v>
      </c>
      <c r="N9" s="2">
        <f t="shared" si="2"/>
        <v>-1.00146484370498E-2</v>
      </c>
      <c r="Q9" s="2"/>
      <c r="R9" s="2"/>
    </row>
    <row r="10" spans="1:18" x14ac:dyDescent="0.25">
      <c r="A10" s="1">
        <v>8</v>
      </c>
      <c r="B10" s="2">
        <v>637333.53</v>
      </c>
      <c r="C10" s="2">
        <v>5080457.29</v>
      </c>
      <c r="D10" s="2">
        <v>769.8</v>
      </c>
      <c r="F10" s="1">
        <v>8</v>
      </c>
      <c r="G10" s="2">
        <v>637333.52400207496</v>
      </c>
      <c r="H10" s="2">
        <v>5080457.2630004799</v>
      </c>
      <c r="I10" s="2">
        <v>769.77600097656295</v>
      </c>
      <c r="K10" s="1">
        <v>8</v>
      </c>
      <c r="L10" s="2">
        <f t="shared" si="0"/>
        <v>-5.9979250654578209E-3</v>
      </c>
      <c r="M10" s="2">
        <f t="shared" si="1"/>
        <v>-2.6999520137906075E-2</v>
      </c>
      <c r="N10" s="2">
        <f t="shared" si="2"/>
        <v>-2.3999023436999778E-2</v>
      </c>
      <c r="Q10" s="2"/>
      <c r="R10" s="2"/>
    </row>
    <row r="11" spans="1:18" x14ac:dyDescent="0.25">
      <c r="A11" s="1">
        <v>9</v>
      </c>
      <c r="B11" s="2">
        <v>637358.47</v>
      </c>
      <c r="C11" s="2">
        <v>5080455.71</v>
      </c>
      <c r="D11" s="2">
        <v>771.17</v>
      </c>
      <c r="F11" s="1">
        <v>9</v>
      </c>
      <c r="G11" s="2">
        <v>637358.48300170805</v>
      </c>
      <c r="H11" s="2">
        <v>5080455.7350006104</v>
      </c>
      <c r="I11" s="2">
        <v>771.177978515625</v>
      </c>
      <c r="K11" s="1">
        <v>9</v>
      </c>
      <c r="L11" s="2">
        <f t="shared" si="0"/>
        <v>1.3001708080992103E-2</v>
      </c>
      <c r="M11" s="2">
        <f t="shared" si="1"/>
        <v>2.5000610388815403E-2</v>
      </c>
      <c r="N11" s="2">
        <f t="shared" si="2"/>
        <v>7.9785156250409273E-3</v>
      </c>
      <c r="Q11" s="2"/>
      <c r="R11" s="2"/>
    </row>
    <row r="12" spans="1:18" x14ac:dyDescent="0.25">
      <c r="A12" s="1">
        <v>10</v>
      </c>
      <c r="B12" s="2">
        <v>637399.93999999994</v>
      </c>
      <c r="C12" s="2">
        <v>5080432.4800000004</v>
      </c>
      <c r="D12" s="2">
        <v>768.49</v>
      </c>
      <c r="F12" s="1">
        <v>10</v>
      </c>
      <c r="G12" s="2">
        <v>637399.95100000105</v>
      </c>
      <c r="H12" s="2">
        <v>5080432.4859924298</v>
      </c>
      <c r="I12" s="2">
        <v>768.49798583984398</v>
      </c>
      <c r="K12" s="1">
        <v>10</v>
      </c>
      <c r="L12" s="2">
        <f t="shared" si="0"/>
        <v>1.1000001104548573E-2</v>
      </c>
      <c r="M12" s="2">
        <f t="shared" si="1"/>
        <v>5.992429330945015E-3</v>
      </c>
      <c r="N12" s="2">
        <f t="shared" si="2"/>
        <v>7.9858398439682787E-3</v>
      </c>
      <c r="Q12" s="2"/>
      <c r="R12" s="2"/>
    </row>
    <row r="13" spans="1:18" x14ac:dyDescent="0.25">
      <c r="A13" s="1">
        <v>11</v>
      </c>
      <c r="B13" s="2">
        <v>637462.02</v>
      </c>
      <c r="C13" s="2">
        <v>5080386.55</v>
      </c>
      <c r="D13" s="2">
        <v>767.31</v>
      </c>
      <c r="F13" s="1">
        <v>11</v>
      </c>
      <c r="G13" s="2">
        <v>637462.04800033499</v>
      </c>
      <c r="H13" s="2">
        <v>5080386.5309982197</v>
      </c>
      <c r="I13" s="2">
        <v>767.3330078125</v>
      </c>
      <c r="K13" s="1">
        <v>11</v>
      </c>
      <c r="L13" s="2">
        <f t="shared" si="0"/>
        <v>2.8000334976240993E-2</v>
      </c>
      <c r="M13" s="2">
        <f t="shared" si="1"/>
        <v>-1.9001780077815056E-2</v>
      </c>
      <c r="N13" s="2">
        <f t="shared" si="2"/>
        <v>2.300781250005457E-2</v>
      </c>
      <c r="Q13" s="2"/>
      <c r="R13" s="2"/>
    </row>
    <row r="14" spans="1:18" x14ac:dyDescent="0.25">
      <c r="A14" s="1">
        <v>12</v>
      </c>
      <c r="B14" s="2">
        <v>637435.51</v>
      </c>
      <c r="C14" s="2">
        <v>5080387.4800000004</v>
      </c>
      <c r="D14" s="2">
        <v>772.33</v>
      </c>
      <c r="F14" s="1">
        <v>12</v>
      </c>
      <c r="G14" s="2">
        <v>637435.50999832095</v>
      </c>
      <c r="H14" s="2">
        <v>5080387.46299743</v>
      </c>
      <c r="I14" s="2">
        <v>772.37200927734398</v>
      </c>
      <c r="K14" s="1">
        <v>12</v>
      </c>
      <c r="L14" s="2">
        <f t="shared" si="0"/>
        <v>-1.6790581867098808E-6</v>
      </c>
      <c r="M14" s="2">
        <f t="shared" si="1"/>
        <v>-1.7002570442855358E-2</v>
      </c>
      <c r="N14" s="2">
        <f t="shared" si="2"/>
        <v>4.2009277343936446E-2</v>
      </c>
      <c r="Q14" s="2"/>
      <c r="R14" s="2"/>
    </row>
    <row r="15" spans="1:18" x14ac:dyDescent="0.25">
      <c r="A15" s="1">
        <v>13</v>
      </c>
      <c r="B15" s="2">
        <v>637440.68000000005</v>
      </c>
      <c r="C15" s="2">
        <v>5080437.04</v>
      </c>
      <c r="D15" s="2">
        <v>764.18</v>
      </c>
      <c r="F15" s="1">
        <v>13</v>
      </c>
      <c r="G15" s="2">
        <v>637440.69900131202</v>
      </c>
      <c r="H15" s="2">
        <v>5080437.0740051204</v>
      </c>
      <c r="I15" s="2">
        <v>764.16998291015602</v>
      </c>
      <c r="K15" s="1">
        <v>13</v>
      </c>
      <c r="L15" s="2">
        <f t="shared" si="0"/>
        <v>1.900131197180599E-2</v>
      </c>
      <c r="M15" s="2">
        <f t="shared" si="1"/>
        <v>3.4005120396614075E-2</v>
      </c>
      <c r="N15" s="2">
        <f t="shared" si="2"/>
        <v>-1.0017089843927351E-2</v>
      </c>
      <c r="Q15" s="2"/>
      <c r="R15" s="2"/>
    </row>
    <row r="17" spans="12:15" x14ac:dyDescent="0.25">
      <c r="L17" s="2">
        <f>AVERAGE(L3:L15)</f>
        <v>1.0615933525304381E-2</v>
      </c>
      <c r="M17" s="2">
        <f>AVERAGE(M3:M15)</f>
        <v>-7.6580864305679614E-5</v>
      </c>
      <c r="N17" s="2">
        <f>AVERAGE(N3:N15)</f>
        <v>1.7645733174469149E-3</v>
      </c>
      <c r="O17" s="1" t="s">
        <v>5</v>
      </c>
    </row>
    <row r="18" spans="12:15" x14ac:dyDescent="0.25">
      <c r="L18" s="2">
        <f>SQRT(DEVSQ(L3:L15)/($A$15-1))</f>
        <v>1.1934161473918828E-2</v>
      </c>
      <c r="M18" s="2">
        <f>SQRT(DEVSQ(M3:M15)/($A$15-1))</f>
        <v>1.8786109805597105E-2</v>
      </c>
      <c r="N18" s="2">
        <f>SQRT(DEVSQ(N3:N15)/($A$15-1))</f>
        <v>2.1787433930288199E-2</v>
      </c>
      <c r="O18" s="1" t="s">
        <v>6</v>
      </c>
    </row>
    <row r="19" spans="12:15" x14ac:dyDescent="0.25">
      <c r="L19" s="2">
        <f>MAX(L3:L15)</f>
        <v>2.8000334976240993E-2</v>
      </c>
      <c r="M19" s="2">
        <f t="shared" ref="M19:N19" si="3">MAX(M3:M15)</f>
        <v>3.4005120396614075E-2</v>
      </c>
      <c r="N19" s="2">
        <f t="shared" si="3"/>
        <v>4.2009277343936446E-2</v>
      </c>
      <c r="O19" s="1" t="s">
        <v>7</v>
      </c>
    </row>
    <row r="20" spans="12:15" x14ac:dyDescent="0.25">
      <c r="L20" s="2">
        <f>MIN(L3:L15)</f>
        <v>-1.2998963007703424E-2</v>
      </c>
      <c r="M20" s="2">
        <f t="shared" ref="M20:N20" si="4">MIN(M3:M15)</f>
        <v>-2.6999520137906075E-2</v>
      </c>
      <c r="N20" s="2">
        <f t="shared" si="4"/>
        <v>-3.5026855469027396E-2</v>
      </c>
      <c r="O20" s="1" t="s">
        <v>8</v>
      </c>
    </row>
    <row r="21" spans="12:15" x14ac:dyDescent="0.25">
      <c r="L21" s="2"/>
      <c r="M21" s="2"/>
      <c r="N21" s="2"/>
    </row>
    <row r="22" spans="12:15" x14ac:dyDescent="0.25">
      <c r="L22" s="2"/>
      <c r="M22" s="2"/>
      <c r="N22" s="2"/>
    </row>
    <row r="23" spans="12:15" x14ac:dyDescent="0.25">
      <c r="L23" s="2"/>
      <c r="M23" s="2"/>
      <c r="N23" s="2"/>
    </row>
    <row r="24" spans="12:15" x14ac:dyDescent="0.25">
      <c r="L24" s="2"/>
      <c r="M24" s="2"/>
      <c r="N24" s="2"/>
    </row>
    <row r="25" spans="12:15" x14ac:dyDescent="0.25">
      <c r="L25" s="2"/>
      <c r="M25" s="2"/>
      <c r="N25" s="2"/>
    </row>
  </sheetData>
  <mergeCells count="3">
    <mergeCell ref="A1:D1"/>
    <mergeCell ref="F1:I1"/>
    <mergeCell ref="L1:N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15" sqref="V1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ELABORAZIONE</vt:lpstr>
      <vt:lpstr>LONG 80-TRASV 80</vt:lpstr>
      <vt:lpstr>LONG 60-TRASV 80</vt:lpstr>
      <vt:lpstr>LONG 80-TRASV 60</vt:lpstr>
      <vt:lpstr>LONG 60-TRASV 60</vt:lpstr>
      <vt:lpstr>LONG 80-TRASV 80_CON GCP</vt:lpstr>
      <vt:lpstr>RIEPILOGO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Giampaolo</dc:creator>
  <cp:lastModifiedBy>Giampaolo</cp:lastModifiedBy>
  <dcterms:created xsi:type="dcterms:W3CDTF">2019-03-14T09:29:45Z</dcterms:created>
  <dcterms:modified xsi:type="dcterms:W3CDTF">2019-06-20T22:29:53Z</dcterms:modified>
</cp:coreProperties>
</file>